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9425" windowHeight="10680"/>
  </bookViews>
  <sheets>
    <sheet name="2023" sheetId="5" r:id="rId1"/>
  </sheets>
  <calcPr calcId="145621"/>
</workbook>
</file>

<file path=xl/calcChain.xml><?xml version="1.0" encoding="utf-8"?>
<calcChain xmlns="http://schemas.openxmlformats.org/spreadsheetml/2006/main">
  <c r="D33" i="5" l="1"/>
  <c r="I28" i="5" l="1"/>
  <c r="D29" i="5"/>
  <c r="F28" i="5"/>
  <c r="J28" i="5"/>
  <c r="I26" i="5" l="1"/>
  <c r="F26" i="5"/>
  <c r="J26" i="5"/>
  <c r="I25" i="5"/>
  <c r="F25" i="5"/>
  <c r="J25" i="5"/>
  <c r="I24" i="5"/>
  <c r="F24" i="5"/>
  <c r="J24" i="5"/>
  <c r="K29" i="5" l="1"/>
  <c r="I27" i="5"/>
  <c r="F27" i="5"/>
  <c r="J27" i="5"/>
  <c r="I17" i="5" l="1"/>
  <c r="G17" i="5"/>
  <c r="H17" i="5"/>
  <c r="K17" i="5"/>
  <c r="G11" i="5"/>
  <c r="H11" i="5"/>
  <c r="D11" i="5"/>
  <c r="D16" i="5"/>
  <c r="J16" i="5" s="1"/>
  <c r="D15" i="5"/>
  <c r="I15" i="5"/>
  <c r="I16" i="5"/>
  <c r="F15" i="5" l="1"/>
  <c r="D35" i="5"/>
  <c r="D17" i="5"/>
  <c r="D30" i="5" s="1"/>
  <c r="J15" i="5"/>
  <c r="F16" i="5"/>
  <c r="F23" i="5"/>
  <c r="J23" i="5"/>
  <c r="F22" i="5"/>
  <c r="J22" i="5"/>
  <c r="F21" i="5"/>
  <c r="J21" i="5"/>
  <c r="I22" i="5" l="1"/>
  <c r="I23" i="5"/>
  <c r="I21" i="5"/>
  <c r="J19" i="5" l="1"/>
  <c r="J20" i="5"/>
  <c r="I19" i="5"/>
  <c r="I20" i="5"/>
  <c r="F19" i="5"/>
  <c r="F20" i="5"/>
  <c r="J18" i="5"/>
  <c r="F18" i="5"/>
  <c r="I18" i="5"/>
  <c r="J29" i="5" l="1"/>
  <c r="F29" i="5"/>
  <c r="I9" i="5" l="1"/>
  <c r="I10" i="5"/>
  <c r="F9" i="5"/>
  <c r="J9" i="5" s="1"/>
  <c r="F10" i="5"/>
  <c r="J10" i="5" s="1"/>
  <c r="I8" i="5"/>
  <c r="F8" i="5"/>
  <c r="J8" i="5" s="1"/>
  <c r="F11" i="5" l="1"/>
  <c r="J13" i="5" l="1"/>
  <c r="J14" i="5"/>
  <c r="I13" i="5"/>
  <c r="I14" i="5"/>
  <c r="F13" i="5"/>
  <c r="F14" i="5"/>
  <c r="J12" i="5"/>
  <c r="I12" i="5"/>
  <c r="F12" i="5"/>
  <c r="J17" i="5" l="1"/>
  <c r="F17" i="5"/>
  <c r="F30" i="5" s="1"/>
  <c r="K11" i="5" l="1"/>
  <c r="K30" i="5" s="1"/>
  <c r="J11" i="5"/>
  <c r="J30" i="5" s="1"/>
</calcChain>
</file>

<file path=xl/sharedStrings.xml><?xml version="1.0" encoding="utf-8"?>
<sst xmlns="http://schemas.openxmlformats.org/spreadsheetml/2006/main" count="80" uniqueCount="47">
  <si>
    <t>ІНФОРМАЦІЯ</t>
  </si>
  <si>
    <t>Період</t>
  </si>
  <si>
    <t>Наймену-
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</si>
  <si>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</si>
  <si>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грн</t>
  </si>
  <si>
    <t>Використання закладом охорони здоров’я благодійних пожертв, отриманих у грошовій та натуральній (товари і послуги) формі</t>
  </si>
  <si>
    <t>В грошовій формі, грн</t>
  </si>
  <si>
    <t>В натуральній формі (товари і послуги), грн</t>
  </si>
  <si>
    <t>Перелік товарів і послуг в натуральній формі</t>
  </si>
  <si>
    <t>Напрямки використання у грошовій формі (стаття витрат)</t>
  </si>
  <si>
    <t>Сума, грн</t>
  </si>
  <si>
    <t>Перелік використаних товарів та послуг у натуральній формі</t>
  </si>
  <si>
    <t>Всього за січень:</t>
  </si>
  <si>
    <t>х</t>
  </si>
  <si>
    <t>Всього за лютий:</t>
  </si>
  <si>
    <t>Всього за березень:</t>
  </si>
  <si>
    <t>РАЗОМ за І квартал:</t>
  </si>
  <si>
    <t>Физична особа</t>
  </si>
  <si>
    <t>про надходження і використання гуманітарної допомоги  та  благодійних пожертв від фізичних та юридичних осіб за І квартал  2023 рік в  КП "ДОКОД"ДОР"</t>
  </si>
  <si>
    <t>Плита електрична Fiesta F 5043 HW</t>
  </si>
  <si>
    <t>КП "Криворізький протитуберкульозний дисрансер" ДОР</t>
  </si>
  <si>
    <t>Бригатініб / АЛУНБРИГ таблетка. Вкрита плівковою оболонкою, по 30мг, придатний до 01.07.2024</t>
  </si>
  <si>
    <t>Бригатініб / АЛУНБРИГ таблетка. Вкрита плівковою оболонкою, по 90мг, придатний до 01.12.2024</t>
  </si>
  <si>
    <t>Бригатініб / АЛУНБРИГ таблетка. Вкрита плівковою оболонкою, по 180мг, придатний до 01.12.2024</t>
  </si>
  <si>
    <t>МІЖНАРОДНА  ОРГАНІЗАЦІЯ З  МІГРАЦІЇ</t>
  </si>
  <si>
    <t>Апарат УЗД експертного класу з 3 датчиками Lanmage, C6 (Shenzhen Lanmage Medical Technology Co., Ltd)</t>
  </si>
  <si>
    <t>Електрокардіограф 12 канальний  ECG600G</t>
  </si>
  <si>
    <t>гуманітарна допомога</t>
  </si>
  <si>
    <t>благодійна допомога</t>
  </si>
  <si>
    <t>Гігрометр психометричний ВІТ-1</t>
  </si>
  <si>
    <t>Диспенсер для паперових рушників</t>
  </si>
  <si>
    <t>Залишок невикористаних грошових коштів, товарів та послуг на 01.04.2023 рік, грн</t>
  </si>
  <si>
    <t>КП "Дніпропетровська обласна клінічна лікарня ім.І.І.Мечникова" ДОР</t>
  </si>
  <si>
    <t>Ірінотекан 300мг/15мл 20мг</t>
  </si>
  <si>
    <t>Банкетка БК-2-1</t>
  </si>
  <si>
    <t>Банкетка БК-3-Е</t>
  </si>
  <si>
    <t>Банкетка БК-3-С</t>
  </si>
  <si>
    <t>ТОВ "КСЕНКО"</t>
  </si>
  <si>
    <t>Тумбочка приліжкова Hermann</t>
  </si>
  <si>
    <t>Ліжко для догляду Dali</t>
  </si>
  <si>
    <t>Насос для ентерального харчування Brightfield Healthcare KL-5021A</t>
  </si>
  <si>
    <t>Бочка харчова пластикова 30л</t>
  </si>
  <si>
    <t>Простиня вафельна біла 150*200</t>
  </si>
  <si>
    <t>Наволочка біла сатинова 50*70</t>
  </si>
  <si>
    <t>Стілець майстер чорний Скаден чорний</t>
  </si>
  <si>
    <t xml:space="preserve">РАЗОМ гум.доп. </t>
  </si>
  <si>
    <t>РАЗОМ благод.доп.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</si>
</sst>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EE6F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8" fillId="0" borderId="0" xfId="0" applyNumberFormat="1" applyFont="1"/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E6F6"/>
      <color rgb="FF00BC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6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RowHeight="15" x14ac:dyDescent="0.25"/>
  <cols>
    <col min="1" max="1" width="5" customWidth="1"/>
    <col min="2" max="2" width="20" customWidth="1"/>
    <col min="3" max="3" width="11.42578125" customWidth="1"/>
    <col min="4" max="4" width="13.85546875" customWidth="1"/>
    <col min="5" max="5" width="18.28515625" customWidth="1"/>
    <col min="6" max="6" width="13.5703125" customWidth="1"/>
    <col min="7" max="7" width="13.28515625" customWidth="1"/>
    <col min="8" max="8" width="9.28515625" bestFit="1" customWidth="1"/>
    <col min="9" max="9" width="18.5703125" customWidth="1"/>
    <col min="10" max="10" width="14.140625" customWidth="1"/>
    <col min="11" max="11" width="16.28515625" customWidth="1"/>
    <col min="12" max="12" width="13.28515625" customWidth="1"/>
    <col min="13" max="13" width="22.140625" customWidth="1"/>
    <col min="14" max="14" width="13.85546875" customWidth="1"/>
  </cols>
  <sheetData>
    <row r="1" spans="1:13" ht="10.5" customHeight="1" x14ac:dyDescent="0.25">
      <c r="A1" s="9"/>
      <c r="B1" s="9"/>
      <c r="C1" s="9"/>
      <c r="D1" s="9"/>
      <c r="E1" s="9"/>
      <c r="F1" s="9"/>
      <c r="G1" s="9"/>
      <c r="H1" s="9"/>
      <c r="I1" s="10"/>
      <c r="J1" s="9"/>
      <c r="K1" s="9"/>
    </row>
    <row r="2" spans="1:13" ht="1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3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3" x14ac:dyDescent="0.25">
      <c r="A4" s="46" t="s">
        <v>18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7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44.25" customHeight="1" x14ac:dyDescent="0.25">
      <c r="A6" s="47" t="s">
        <v>1</v>
      </c>
      <c r="B6" s="47" t="s">
        <v>2</v>
      </c>
      <c r="C6" s="47" t="s">
        <v>3</v>
      </c>
      <c r="D6" s="47"/>
      <c r="E6" s="47"/>
      <c r="F6" s="47" t="s">
        <v>4</v>
      </c>
      <c r="G6" s="47" t="s">
        <v>5</v>
      </c>
      <c r="H6" s="47"/>
      <c r="I6" s="47"/>
      <c r="J6" s="47"/>
      <c r="K6" s="48" t="s">
        <v>31</v>
      </c>
    </row>
    <row r="7" spans="1:13" ht="63.75" x14ac:dyDescent="0.25">
      <c r="A7" s="47"/>
      <c r="B7" s="47"/>
      <c r="C7" s="11" t="s">
        <v>6</v>
      </c>
      <c r="D7" s="11" t="s">
        <v>7</v>
      </c>
      <c r="E7" s="11" t="s">
        <v>8</v>
      </c>
      <c r="F7" s="47"/>
      <c r="G7" s="11" t="s">
        <v>9</v>
      </c>
      <c r="H7" s="11" t="s">
        <v>10</v>
      </c>
      <c r="I7" s="11" t="s">
        <v>11</v>
      </c>
      <c r="J7" s="11" t="s">
        <v>10</v>
      </c>
      <c r="K7" s="47"/>
    </row>
    <row r="8" spans="1:13" ht="99" customHeight="1" x14ac:dyDescent="0.25">
      <c r="A8" s="18"/>
      <c r="B8" s="43" t="s">
        <v>20</v>
      </c>
      <c r="C8" s="1"/>
      <c r="D8" s="37">
        <v>420</v>
      </c>
      <c r="E8" s="24" t="s">
        <v>21</v>
      </c>
      <c r="F8" s="8">
        <f>D8</f>
        <v>420</v>
      </c>
      <c r="G8" s="12"/>
      <c r="H8" s="12"/>
      <c r="I8" s="12" t="str">
        <f>E8</f>
        <v>Бригатініб / АЛУНБРИГ таблетка. Вкрита плівковою оболонкою, по 30мг, придатний до 01.07.2024</v>
      </c>
      <c r="J8" s="2">
        <f>F8-K8</f>
        <v>28</v>
      </c>
      <c r="K8" s="33">
        <v>392</v>
      </c>
      <c r="L8" s="31" t="s">
        <v>27</v>
      </c>
      <c r="M8" s="31"/>
    </row>
    <row r="9" spans="1:13" ht="95.25" customHeight="1" x14ac:dyDescent="0.25">
      <c r="A9" s="19"/>
      <c r="B9" s="44"/>
      <c r="C9" s="1"/>
      <c r="D9" s="37">
        <v>280</v>
      </c>
      <c r="E9" s="24" t="s">
        <v>22</v>
      </c>
      <c r="F9" s="8">
        <f t="shared" ref="F9:F10" si="0">D9</f>
        <v>280</v>
      </c>
      <c r="G9" s="17"/>
      <c r="H9" s="17"/>
      <c r="I9" s="17" t="str">
        <f t="shared" ref="I9:I10" si="1">E9</f>
        <v>Бригатініб / АЛУНБРИГ таблетка. Вкрита плівковою оболонкою, по 90мг, придатний до 01.12.2024</v>
      </c>
      <c r="J9" s="2">
        <f>F9-K9</f>
        <v>42</v>
      </c>
      <c r="K9" s="33">
        <v>238</v>
      </c>
      <c r="L9" s="31" t="s">
        <v>27</v>
      </c>
    </row>
    <row r="10" spans="1:13" ht="100.5" customHeight="1" x14ac:dyDescent="0.25">
      <c r="A10" s="19"/>
      <c r="B10" s="45"/>
      <c r="C10" s="1"/>
      <c r="D10" s="37">
        <v>840</v>
      </c>
      <c r="E10" s="24" t="s">
        <v>23</v>
      </c>
      <c r="F10" s="8">
        <f t="shared" si="0"/>
        <v>840</v>
      </c>
      <c r="G10" s="17"/>
      <c r="H10" s="17"/>
      <c r="I10" s="17" t="str">
        <f t="shared" si="1"/>
        <v>Бригатініб / АЛУНБРИГ таблетка. Вкрита плівковою оболонкою, по 180мг, придатний до 01.12.2024</v>
      </c>
      <c r="J10" s="2">
        <f>F10-K10</f>
        <v>224</v>
      </c>
      <c r="K10" s="33">
        <v>616</v>
      </c>
      <c r="L10" s="31" t="s">
        <v>27</v>
      </c>
    </row>
    <row r="11" spans="1:13" x14ac:dyDescent="0.25">
      <c r="A11" s="20"/>
      <c r="B11" s="7" t="s">
        <v>12</v>
      </c>
      <c r="C11" s="6"/>
      <c r="D11" s="13">
        <f>SUM(D1:D10)</f>
        <v>1540</v>
      </c>
      <c r="E11" s="14" t="s">
        <v>13</v>
      </c>
      <c r="F11" s="13">
        <f t="shared" ref="F11:K11" si="2">SUM(F1:F10)</f>
        <v>1540</v>
      </c>
      <c r="G11" s="13">
        <f t="shared" si="2"/>
        <v>0</v>
      </c>
      <c r="H11" s="13">
        <f t="shared" si="2"/>
        <v>0</v>
      </c>
      <c r="I11" s="14" t="s">
        <v>13</v>
      </c>
      <c r="J11" s="13">
        <f t="shared" si="2"/>
        <v>294</v>
      </c>
      <c r="K11" s="13">
        <f t="shared" si="2"/>
        <v>1246</v>
      </c>
    </row>
    <row r="12" spans="1:13" ht="28.5" customHeight="1" x14ac:dyDescent="0.25">
      <c r="A12" s="20"/>
      <c r="B12" s="12" t="s">
        <v>17</v>
      </c>
      <c r="C12" s="1"/>
      <c r="D12" s="2">
        <v>8500</v>
      </c>
      <c r="E12" s="24" t="s">
        <v>19</v>
      </c>
      <c r="F12" s="34">
        <f>D12</f>
        <v>8500</v>
      </c>
      <c r="G12" s="12"/>
      <c r="H12" s="12"/>
      <c r="I12" s="12" t="str">
        <f>E12</f>
        <v>Плита електрична Fiesta F 5043 HW</v>
      </c>
      <c r="J12" s="2">
        <f>D12</f>
        <v>8500</v>
      </c>
      <c r="K12" s="3"/>
      <c r="L12" s="31" t="s">
        <v>28</v>
      </c>
    </row>
    <row r="13" spans="1:13" ht="99.75" customHeight="1" x14ac:dyDescent="0.25">
      <c r="A13" s="20"/>
      <c r="B13" s="41" t="s">
        <v>24</v>
      </c>
      <c r="C13" s="1"/>
      <c r="D13" s="38">
        <v>650000</v>
      </c>
      <c r="E13" s="24" t="s">
        <v>25</v>
      </c>
      <c r="F13" s="34">
        <f t="shared" ref="F13:F14" si="3">D13</f>
        <v>650000</v>
      </c>
      <c r="G13" s="12"/>
      <c r="H13" s="4"/>
      <c r="I13" s="12" t="str">
        <f t="shared" ref="I13:I14" si="4">E13</f>
        <v>Апарат УЗД експертного класу з 3 датчиками Lanmage, C6 (Shenzhen Lanmage Medical Technology Co., Ltd)</v>
      </c>
      <c r="J13" s="2">
        <f t="shared" ref="J13:J14" si="5">D13</f>
        <v>650000</v>
      </c>
      <c r="K13" s="3"/>
      <c r="L13" s="31" t="s">
        <v>27</v>
      </c>
    </row>
    <row r="14" spans="1:13" ht="43.5" customHeight="1" x14ac:dyDescent="0.25">
      <c r="A14" s="20"/>
      <c r="B14" s="42"/>
      <c r="C14" s="1"/>
      <c r="D14" s="38">
        <v>24598</v>
      </c>
      <c r="E14" s="24" t="s">
        <v>26</v>
      </c>
      <c r="F14" s="34">
        <f t="shared" si="3"/>
        <v>24598</v>
      </c>
      <c r="G14" s="12"/>
      <c r="H14" s="4"/>
      <c r="I14" s="12" t="str">
        <f t="shared" si="4"/>
        <v>Електрокардіограф 12 канальний  ECG600G</v>
      </c>
      <c r="J14" s="2">
        <f t="shared" si="5"/>
        <v>24598</v>
      </c>
      <c r="K14" s="3"/>
      <c r="L14" s="31" t="s">
        <v>27</v>
      </c>
    </row>
    <row r="15" spans="1:13" ht="43.5" customHeight="1" x14ac:dyDescent="0.25">
      <c r="A15" s="20"/>
      <c r="B15" s="29" t="s">
        <v>37</v>
      </c>
      <c r="C15" s="1"/>
      <c r="D15" s="2">
        <f>10890+10890</f>
        <v>21780</v>
      </c>
      <c r="E15" s="24" t="s">
        <v>38</v>
      </c>
      <c r="F15" s="34">
        <f>D15</f>
        <v>21780</v>
      </c>
      <c r="G15" s="30"/>
      <c r="H15" s="30"/>
      <c r="I15" s="30" t="str">
        <f>E15</f>
        <v>Тумбочка приліжкова Hermann</v>
      </c>
      <c r="J15" s="2">
        <f>D15</f>
        <v>21780</v>
      </c>
      <c r="K15" s="28"/>
      <c r="L15" s="31" t="s">
        <v>28</v>
      </c>
    </row>
    <row r="16" spans="1:13" ht="43.5" customHeight="1" x14ac:dyDescent="0.25">
      <c r="A16" s="20"/>
      <c r="B16" s="29" t="s">
        <v>37</v>
      </c>
      <c r="C16" s="1"/>
      <c r="D16" s="2">
        <f>36900+36900</f>
        <v>73800</v>
      </c>
      <c r="E16" s="24" t="s">
        <v>39</v>
      </c>
      <c r="F16" s="34">
        <f>D16</f>
        <v>73800</v>
      </c>
      <c r="G16" s="30"/>
      <c r="H16" s="30"/>
      <c r="I16" s="30" t="str">
        <f>E16</f>
        <v>Ліжко для догляду Dali</v>
      </c>
      <c r="J16" s="2">
        <f t="shared" ref="J16" si="6">D16</f>
        <v>73800</v>
      </c>
      <c r="K16" s="28"/>
      <c r="L16" s="31" t="s">
        <v>28</v>
      </c>
    </row>
    <row r="17" spans="1:12" x14ac:dyDescent="0.25">
      <c r="A17" s="21"/>
      <c r="B17" s="7" t="s">
        <v>14</v>
      </c>
      <c r="C17" s="6"/>
      <c r="D17" s="13">
        <f>SUM(D12:D16)</f>
        <v>778678</v>
      </c>
      <c r="E17" s="14" t="s">
        <v>13</v>
      </c>
      <c r="F17" s="13">
        <f t="shared" ref="F17:K17" si="7">SUM(F12:F16)</f>
        <v>778678</v>
      </c>
      <c r="G17" s="13">
        <f t="shared" si="7"/>
        <v>0</v>
      </c>
      <c r="H17" s="13">
        <f t="shared" si="7"/>
        <v>0</v>
      </c>
      <c r="I17" s="14" t="str">
        <f>E17</f>
        <v>х</v>
      </c>
      <c r="J17" s="13">
        <f t="shared" si="7"/>
        <v>778678</v>
      </c>
      <c r="K17" s="13">
        <f t="shared" si="7"/>
        <v>0</v>
      </c>
      <c r="L17" s="31"/>
    </row>
    <row r="18" spans="1:12" ht="45" customHeight="1" x14ac:dyDescent="0.25">
      <c r="A18" s="21"/>
      <c r="B18" s="24" t="s">
        <v>17</v>
      </c>
      <c r="C18" s="25"/>
      <c r="D18" s="26">
        <v>275</v>
      </c>
      <c r="E18" s="27" t="s">
        <v>29</v>
      </c>
      <c r="F18" s="26">
        <f>D18</f>
        <v>275</v>
      </c>
      <c r="G18" s="27"/>
      <c r="H18" s="26"/>
      <c r="I18" s="27" t="str">
        <f>E18</f>
        <v>Гігрометр психометричний ВІТ-1</v>
      </c>
      <c r="J18" s="26">
        <f>D18</f>
        <v>275</v>
      </c>
      <c r="K18" s="25"/>
      <c r="L18" s="31" t="s">
        <v>28</v>
      </c>
    </row>
    <row r="19" spans="1:12" ht="40.5" customHeight="1" x14ac:dyDescent="0.25">
      <c r="A19" s="21"/>
      <c r="B19" s="24" t="s">
        <v>17</v>
      </c>
      <c r="C19" s="25"/>
      <c r="D19" s="26">
        <v>3091</v>
      </c>
      <c r="E19" s="27" t="s">
        <v>30</v>
      </c>
      <c r="F19" s="26">
        <f t="shared" ref="F19:F28" si="8">D19</f>
        <v>3091</v>
      </c>
      <c r="G19" s="27"/>
      <c r="H19" s="26"/>
      <c r="I19" s="27" t="str">
        <f t="shared" ref="I19:I28" si="9">E19</f>
        <v>Диспенсер для паперових рушників</v>
      </c>
      <c r="J19" s="26">
        <f t="shared" ref="J19:J28" si="10">D19</f>
        <v>3091</v>
      </c>
      <c r="K19" s="25"/>
      <c r="L19" s="31" t="s">
        <v>28</v>
      </c>
    </row>
    <row r="20" spans="1:12" ht="87" customHeight="1" x14ac:dyDescent="0.25">
      <c r="A20" s="21"/>
      <c r="B20" s="24" t="s">
        <v>32</v>
      </c>
      <c r="C20" s="25"/>
      <c r="D20" s="26">
        <v>500</v>
      </c>
      <c r="E20" s="27" t="s">
        <v>33</v>
      </c>
      <c r="F20" s="26">
        <f t="shared" si="8"/>
        <v>500</v>
      </c>
      <c r="G20" s="27"/>
      <c r="H20" s="26"/>
      <c r="I20" s="27" t="str">
        <f t="shared" si="9"/>
        <v>Ірінотекан 300мг/15мл 20мг</v>
      </c>
      <c r="J20" s="26">
        <f t="shared" si="10"/>
        <v>500</v>
      </c>
      <c r="K20" s="25"/>
      <c r="L20" s="31" t="s">
        <v>28</v>
      </c>
    </row>
    <row r="21" spans="1:12" ht="23.25" customHeight="1" x14ac:dyDescent="0.25">
      <c r="A21" s="21"/>
      <c r="B21" s="24" t="s">
        <v>17</v>
      </c>
      <c r="C21" s="25"/>
      <c r="D21" s="26">
        <v>6400</v>
      </c>
      <c r="E21" s="27" t="s">
        <v>34</v>
      </c>
      <c r="F21" s="26">
        <f t="shared" si="8"/>
        <v>6400</v>
      </c>
      <c r="G21" s="27"/>
      <c r="H21" s="26"/>
      <c r="I21" s="27" t="str">
        <f t="shared" si="9"/>
        <v>Банкетка БК-2-1</v>
      </c>
      <c r="J21" s="26">
        <f t="shared" si="10"/>
        <v>6400</v>
      </c>
      <c r="K21" s="25"/>
      <c r="L21" s="39" t="s">
        <v>28</v>
      </c>
    </row>
    <row r="22" spans="1:12" ht="23.25" customHeight="1" x14ac:dyDescent="0.25">
      <c r="A22" s="21"/>
      <c r="B22" s="24" t="s">
        <v>17</v>
      </c>
      <c r="C22" s="25"/>
      <c r="D22" s="26">
        <v>5000</v>
      </c>
      <c r="E22" s="27" t="s">
        <v>35</v>
      </c>
      <c r="F22" s="26">
        <f t="shared" si="8"/>
        <v>5000</v>
      </c>
      <c r="G22" s="27"/>
      <c r="H22" s="26"/>
      <c r="I22" s="27" t="str">
        <f t="shared" si="9"/>
        <v>Банкетка БК-3-Е</v>
      </c>
      <c r="J22" s="26">
        <f t="shared" si="10"/>
        <v>5000</v>
      </c>
      <c r="K22" s="25"/>
      <c r="L22" s="39"/>
    </row>
    <row r="23" spans="1:12" ht="23.25" customHeight="1" x14ac:dyDescent="0.25">
      <c r="A23" s="21"/>
      <c r="B23" s="24" t="s">
        <v>17</v>
      </c>
      <c r="C23" s="22"/>
      <c r="D23" s="26">
        <v>9000</v>
      </c>
      <c r="E23" s="27" t="s">
        <v>36</v>
      </c>
      <c r="F23" s="26">
        <f t="shared" si="8"/>
        <v>9000</v>
      </c>
      <c r="G23" s="27"/>
      <c r="H23" s="26"/>
      <c r="I23" s="27" t="str">
        <f t="shared" si="9"/>
        <v>Банкетка БК-3-С</v>
      </c>
      <c r="J23" s="26">
        <f t="shared" si="10"/>
        <v>9000</v>
      </c>
      <c r="K23" s="25"/>
      <c r="L23" s="39"/>
    </row>
    <row r="24" spans="1:12" ht="36.75" customHeight="1" x14ac:dyDescent="0.25">
      <c r="A24" s="21"/>
      <c r="B24" s="24" t="s">
        <v>17</v>
      </c>
      <c r="C24" s="22"/>
      <c r="D24" s="26">
        <v>415.24</v>
      </c>
      <c r="E24" s="27" t="s">
        <v>41</v>
      </c>
      <c r="F24" s="26">
        <f t="shared" si="8"/>
        <v>415.24</v>
      </c>
      <c r="G24" s="27"/>
      <c r="H24" s="26"/>
      <c r="I24" s="27" t="str">
        <f t="shared" si="9"/>
        <v>Бочка харчова пластикова 30л</v>
      </c>
      <c r="J24" s="26">
        <f t="shared" si="10"/>
        <v>415.24</v>
      </c>
      <c r="K24" s="25"/>
      <c r="L24" s="32" t="s">
        <v>28</v>
      </c>
    </row>
    <row r="25" spans="1:12" ht="29.25" customHeight="1" x14ac:dyDescent="0.25">
      <c r="A25" s="21"/>
      <c r="B25" s="24" t="s">
        <v>17</v>
      </c>
      <c r="C25" s="22"/>
      <c r="D25" s="26">
        <v>1950</v>
      </c>
      <c r="E25" s="27" t="s">
        <v>43</v>
      </c>
      <c r="F25" s="26">
        <f t="shared" si="8"/>
        <v>1950</v>
      </c>
      <c r="G25" s="27"/>
      <c r="H25" s="26"/>
      <c r="I25" s="27" t="str">
        <f t="shared" si="9"/>
        <v>Наволочка біла сатинова 50*70</v>
      </c>
      <c r="J25" s="26">
        <f t="shared" si="10"/>
        <v>1950</v>
      </c>
      <c r="K25" s="25"/>
      <c r="L25" s="32" t="s">
        <v>28</v>
      </c>
    </row>
    <row r="26" spans="1:12" ht="40.5" customHeight="1" x14ac:dyDescent="0.25">
      <c r="A26" s="21"/>
      <c r="B26" s="24" t="s">
        <v>17</v>
      </c>
      <c r="C26" s="22"/>
      <c r="D26" s="26">
        <v>3300</v>
      </c>
      <c r="E26" s="27" t="s">
        <v>42</v>
      </c>
      <c r="F26" s="26">
        <f t="shared" si="8"/>
        <v>3300</v>
      </c>
      <c r="G26" s="27"/>
      <c r="H26" s="26"/>
      <c r="I26" s="27" t="str">
        <f t="shared" si="9"/>
        <v>Простиня вафельна біла 150*200</v>
      </c>
      <c r="J26" s="26">
        <f t="shared" si="10"/>
        <v>3300</v>
      </c>
      <c r="K26" s="25"/>
      <c r="L26" s="32" t="s">
        <v>28</v>
      </c>
    </row>
    <row r="27" spans="1:12" ht="89.25" customHeight="1" x14ac:dyDescent="0.25">
      <c r="A27" s="21"/>
      <c r="B27" s="24" t="s">
        <v>24</v>
      </c>
      <c r="C27" s="22"/>
      <c r="D27" s="26">
        <v>149500</v>
      </c>
      <c r="E27" s="27" t="s">
        <v>40</v>
      </c>
      <c r="F27" s="26">
        <f t="shared" si="8"/>
        <v>149500</v>
      </c>
      <c r="G27" s="27"/>
      <c r="H27" s="26"/>
      <c r="I27" s="27" t="str">
        <f t="shared" si="9"/>
        <v>Насос для ентерального харчування Brightfield Healthcare KL-5021A</v>
      </c>
      <c r="J27" s="26">
        <f t="shared" si="10"/>
        <v>149500</v>
      </c>
      <c r="K27" s="25"/>
      <c r="L27" s="32" t="s">
        <v>27</v>
      </c>
    </row>
    <row r="28" spans="1:12" ht="48" customHeight="1" x14ac:dyDescent="0.25">
      <c r="A28" s="21"/>
      <c r="B28" s="24" t="s">
        <v>17</v>
      </c>
      <c r="C28" s="22"/>
      <c r="D28" s="26">
        <v>5000</v>
      </c>
      <c r="E28" s="27" t="s">
        <v>44</v>
      </c>
      <c r="F28" s="26">
        <f t="shared" si="8"/>
        <v>5000</v>
      </c>
      <c r="G28" s="27"/>
      <c r="H28" s="26"/>
      <c r="I28" s="27" t="str">
        <f t="shared" si="9"/>
        <v>Стілець майстер чорний Скаден чорний</v>
      </c>
      <c r="J28" s="26">
        <f t="shared" si="10"/>
        <v>5000</v>
      </c>
      <c r="K28" s="25"/>
      <c r="L28" s="32" t="s">
        <v>28</v>
      </c>
    </row>
    <row r="29" spans="1:12" x14ac:dyDescent="0.25">
      <c r="A29" s="21"/>
      <c r="B29" s="7" t="s">
        <v>15</v>
      </c>
      <c r="C29" s="6"/>
      <c r="D29" s="13">
        <f>SUM(D18:D28)</f>
        <v>184431.24</v>
      </c>
      <c r="E29" s="14" t="s">
        <v>13</v>
      </c>
      <c r="F29" s="13">
        <f>SUM(F18:F28)</f>
        <v>184431.24</v>
      </c>
      <c r="G29" s="13"/>
      <c r="H29" s="13"/>
      <c r="I29" s="14" t="s">
        <v>13</v>
      </c>
      <c r="J29" s="13">
        <f>SUM(J18:J28)</f>
        <v>184431.24</v>
      </c>
      <c r="K29" s="13">
        <f>SUM(K18:K27)</f>
        <v>0</v>
      </c>
      <c r="L29" s="31"/>
    </row>
    <row r="30" spans="1:12" x14ac:dyDescent="0.25">
      <c r="A30" s="40" t="s">
        <v>16</v>
      </c>
      <c r="B30" s="40"/>
      <c r="C30" s="5"/>
      <c r="D30" s="15">
        <f>D17+D11+D29</f>
        <v>964649.24</v>
      </c>
      <c r="E30" s="16" t="s">
        <v>13</v>
      </c>
      <c r="F30" s="15">
        <f>F17+F11+F29</f>
        <v>964649.24</v>
      </c>
      <c r="G30" s="15"/>
      <c r="H30" s="15"/>
      <c r="I30" s="16" t="s">
        <v>13</v>
      </c>
      <c r="J30" s="15">
        <f>J17+J11+J29</f>
        <v>963403.24</v>
      </c>
      <c r="K30" s="15">
        <f>K17+K11+K29</f>
        <v>1246</v>
      </c>
      <c r="L30" s="35"/>
    </row>
    <row r="33" spans="2:4" ht="15.75" x14ac:dyDescent="0.25">
      <c r="B33" t="s">
        <v>45</v>
      </c>
      <c r="D33" s="36">
        <f>D8+D9+D10+D13+D14+D27</f>
        <v>825638</v>
      </c>
    </row>
    <row r="35" spans="2:4" ht="15.75" x14ac:dyDescent="0.25">
      <c r="B35" t="s">
        <v>46</v>
      </c>
      <c r="D35" s="36">
        <f>D12+D15+D16+D18+D19+D20+D21+D22+D23+D24+D25+D26+D28</f>
        <v>139011.24</v>
      </c>
    </row>
    <row r="37" spans="2:4" x14ac:dyDescent="0.25">
      <c r="D37" s="23"/>
    </row>
  </sheetData>
  <mergeCells count="12">
    <mergeCell ref="L21:L23"/>
    <mergeCell ref="A30:B30"/>
    <mergeCell ref="B13:B14"/>
    <mergeCell ref="B8:B10"/>
    <mergeCell ref="A3:K3"/>
    <mergeCell ref="A4:K4"/>
    <mergeCell ref="A6:A7"/>
    <mergeCell ref="B6:B7"/>
    <mergeCell ref="C6:E6"/>
    <mergeCell ref="F6:F7"/>
    <mergeCell ref="G6:J6"/>
    <mergeCell ref="K6:K7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Econom-1</dc:creator>
  <cp:lastModifiedBy>user</cp:lastModifiedBy>
  <cp:lastPrinted>2023-04-25T05:48:43Z</cp:lastPrinted>
  <dcterms:created xsi:type="dcterms:W3CDTF">2021-04-27T06:39:42Z</dcterms:created>
  <dcterms:modified xsi:type="dcterms:W3CDTF">2023-04-28T06:21:31Z</dcterms:modified>
</cp:coreProperties>
</file>