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80" windowWidth="19440" windowHeight="10860" activeTab="1"/>
  </bookViews>
  <sheets>
    <sheet name="2021" sheetId="1" r:id="rId1"/>
    <sheet name="2022" sheetId="2" r:id="rId2"/>
  </sheets>
  <calcPr calcId="144525"/>
</workbook>
</file>

<file path=xl/calcChain.xml><?xml version="1.0" encoding="utf-8"?>
<calcChain xmlns="http://schemas.openxmlformats.org/spreadsheetml/2006/main">
  <c r="F68" i="2" l="1"/>
  <c r="J68" i="2"/>
  <c r="D68" i="2"/>
  <c r="J66" i="2" l="1"/>
  <c r="D67" i="2"/>
  <c r="F61" i="2"/>
  <c r="I61" i="2"/>
  <c r="J61" i="2"/>
  <c r="F62" i="2"/>
  <c r="I62" i="2"/>
  <c r="J62" i="2"/>
  <c r="F63" i="2"/>
  <c r="I63" i="2"/>
  <c r="J63" i="2"/>
  <c r="F64" i="2"/>
  <c r="I64" i="2"/>
  <c r="J64" i="2"/>
  <c r="F65" i="2"/>
  <c r="I65" i="2"/>
  <c r="J65" i="2"/>
  <c r="F66" i="2"/>
  <c r="I66" i="2"/>
  <c r="D58" i="2"/>
  <c r="F53" i="2"/>
  <c r="I53" i="2"/>
  <c r="J53" i="2"/>
  <c r="F54" i="2"/>
  <c r="I54" i="2"/>
  <c r="J54" i="2"/>
  <c r="F55" i="2"/>
  <c r="I55" i="2"/>
  <c r="J55" i="2"/>
  <c r="F56" i="2"/>
  <c r="I56" i="2"/>
  <c r="J56" i="2"/>
  <c r="F57" i="2"/>
  <c r="I57" i="2"/>
  <c r="J57" i="2"/>
  <c r="F59" i="2"/>
  <c r="I59" i="2"/>
  <c r="J59" i="2"/>
  <c r="D47" i="2"/>
  <c r="F41" i="2"/>
  <c r="I41" i="2"/>
  <c r="J41" i="2"/>
  <c r="F42" i="2"/>
  <c r="I42" i="2"/>
  <c r="J42" i="2"/>
  <c r="F43" i="2"/>
  <c r="I43" i="2"/>
  <c r="J43" i="2"/>
  <c r="F44" i="2"/>
  <c r="I44" i="2"/>
  <c r="J44" i="2"/>
  <c r="F45" i="2"/>
  <c r="I45" i="2"/>
  <c r="J45" i="2"/>
  <c r="F46" i="2"/>
  <c r="I46" i="2"/>
  <c r="J46" i="2"/>
  <c r="F49" i="2"/>
  <c r="I49" i="2"/>
  <c r="J49" i="2"/>
  <c r="F50" i="2"/>
  <c r="I50" i="2"/>
  <c r="J50" i="2"/>
  <c r="F51" i="2"/>
  <c r="I51" i="2"/>
  <c r="J51" i="2"/>
  <c r="F52" i="2"/>
  <c r="I52" i="2"/>
  <c r="J52" i="2"/>
  <c r="F60" i="2"/>
  <c r="I60" i="2"/>
  <c r="J60" i="2"/>
  <c r="J40" i="2"/>
  <c r="I40" i="2"/>
  <c r="F40" i="2"/>
  <c r="D39" i="2"/>
  <c r="F28" i="2"/>
  <c r="I28" i="2"/>
  <c r="J28" i="2"/>
  <c r="F29" i="2"/>
  <c r="I29" i="2"/>
  <c r="J29" i="2"/>
  <c r="F30" i="2"/>
  <c r="I30" i="2"/>
  <c r="J30" i="2"/>
  <c r="F31" i="2"/>
  <c r="I31" i="2"/>
  <c r="J31" i="2"/>
  <c r="F32" i="2"/>
  <c r="I32" i="2"/>
  <c r="J32" i="2"/>
  <c r="F33" i="2"/>
  <c r="I33" i="2"/>
  <c r="J33" i="2"/>
  <c r="F34" i="2"/>
  <c r="I34" i="2"/>
  <c r="J34" i="2"/>
  <c r="F35" i="2"/>
  <c r="I35" i="2"/>
  <c r="J35" i="2"/>
  <c r="F36" i="2"/>
  <c r="I36" i="2"/>
  <c r="J36" i="2"/>
  <c r="F37" i="2"/>
  <c r="I37" i="2"/>
  <c r="J37" i="2"/>
  <c r="F38" i="2"/>
  <c r="I38" i="2"/>
  <c r="J38" i="2"/>
  <c r="F26" i="2"/>
  <c r="I26" i="2"/>
  <c r="J26" i="2"/>
  <c r="F27" i="2"/>
  <c r="I27" i="2"/>
  <c r="J27" i="2"/>
  <c r="I25" i="2"/>
  <c r="J25" i="2"/>
  <c r="F25" i="2"/>
  <c r="J54" i="1"/>
  <c r="F54" i="1"/>
  <c r="D54" i="1"/>
  <c r="D50" i="1"/>
  <c r="J50" i="1"/>
  <c r="F50" i="1"/>
  <c r="J43" i="1"/>
  <c r="F43" i="1"/>
  <c r="D43" i="1"/>
  <c r="J37" i="1"/>
  <c r="J38" i="1" s="1"/>
  <c r="J55" i="1" s="1"/>
  <c r="J29" i="1"/>
  <c r="J24" i="1"/>
  <c r="F37" i="1"/>
  <c r="F38" i="1" s="1"/>
  <c r="F55" i="1" s="1"/>
  <c r="F29" i="1"/>
  <c r="F24" i="1"/>
  <c r="D37" i="1"/>
  <c r="D38" i="1" s="1"/>
  <c r="D55" i="1" s="1"/>
  <c r="D29" i="1"/>
  <c r="D24" i="1"/>
  <c r="D48" i="2" l="1"/>
  <c r="J47" i="2"/>
  <c r="J39" i="2"/>
  <c r="F47" i="2"/>
  <c r="J67" i="2"/>
  <c r="F67" i="2"/>
  <c r="F48" i="2"/>
  <c r="F39" i="2"/>
  <c r="J58" i="2"/>
  <c r="F58" i="2"/>
  <c r="J48" i="2" l="1"/>
</calcChain>
</file>

<file path=xl/sharedStrings.xml><?xml version="1.0" encoding="utf-8"?>
<sst xmlns="http://schemas.openxmlformats.org/spreadsheetml/2006/main" count="295" uniqueCount="119">
  <si>
    <t>Додаток</t>
  </si>
  <si>
    <t>до наказу Міністерства охорони здоров’я України</t>
  </si>
  <si>
    <t>від 25.07.2017 № 848</t>
  </si>
  <si>
    <t>ІНФОРМАЦІЯ</t>
  </si>
  <si>
    <t>про надходження і використання благодійних пожертв від фізичних та юридичних осіб</t>
  </si>
  <si>
    <t>Період</t>
  </si>
  <si>
    <t>Наймену-
вання юридичної особи (або позначення фізичної особи)</t>
  </si>
  <si>
    <t>Благодійні пожертви, що були отримані закладом охорони здоров’я від фізичних та юридичних осіб</t>
  </si>
  <si>
    <t>Всього отримано благодійних пожертв, грн</t>
  </si>
  <si>
    <t>Використання закладом охорони здоров’я благодійних пожертв, отриманих у грошовій та натуральній (товари і послуги) формі</t>
  </si>
  <si>
    <t>Залишок невикористаних грошових коштів, товарів та послуг на кінець 2021 року, грн</t>
  </si>
  <si>
    <t>В грошовій формі, грн</t>
  </si>
  <si>
    <t>В натуральній формі (товари і послуги), грн</t>
  </si>
  <si>
    <t>Перелік товарів і послуг в натуральній формі</t>
  </si>
  <si>
    <t>Напрямки використання у грошовій формі (стаття витрат)</t>
  </si>
  <si>
    <t>Сума, грн</t>
  </si>
  <si>
    <t>Перелік використаних товарів та послуг у натуральній формі</t>
  </si>
  <si>
    <t>І квартал</t>
  </si>
  <si>
    <t>Медичне обладнання</t>
  </si>
  <si>
    <t>Фізична особа</t>
  </si>
  <si>
    <t>Всього за січень:</t>
  </si>
  <si>
    <t>х</t>
  </si>
  <si>
    <t>Господарчі товари</t>
  </si>
  <si>
    <t>Всього за лютий:</t>
  </si>
  <si>
    <t>Всього за березень:</t>
  </si>
  <si>
    <t>РАЗОМ за І квартал:</t>
  </si>
  <si>
    <t>II
квартал</t>
  </si>
  <si>
    <t>Тонометр А20</t>
  </si>
  <si>
    <t>Медичний прилад</t>
  </si>
  <si>
    <t>Фізична особа Стратьєв К.М.</t>
  </si>
  <si>
    <t>Фізична особа Андрюшкевич В.А.</t>
  </si>
  <si>
    <t>Фізична особа Мхітарян Ерміне</t>
  </si>
  <si>
    <t>Сканер-принтер</t>
  </si>
  <si>
    <t>Фізична особа Полкін А.Ю.</t>
  </si>
  <si>
    <t>Фізична особа   Карамишева І.В.</t>
  </si>
  <si>
    <t>Кварцева лампа</t>
  </si>
  <si>
    <t>Фізична особа       Корочинска Т.Т.</t>
  </si>
  <si>
    <t>Холодильник Nord</t>
  </si>
  <si>
    <t>Фізична особа                Здинь В.М.</t>
  </si>
  <si>
    <t>Бойлер електричний</t>
  </si>
  <si>
    <t>Фізична особа                Заплава Д.В.</t>
  </si>
  <si>
    <t>Фізична особа                Михайлова В.І.</t>
  </si>
  <si>
    <t>Меблі</t>
  </si>
  <si>
    <t>Фізична особа                Бондар З.В.</t>
  </si>
  <si>
    <t>Гигрометр психометричний</t>
  </si>
  <si>
    <t>Фізична особа                Шулік Т.М.</t>
  </si>
  <si>
    <t>Фізична особа                Герасименко Г.В.</t>
  </si>
  <si>
    <t>Дозатор ліктьовий настінний</t>
  </si>
  <si>
    <t>Візок для перевезення хворих</t>
  </si>
  <si>
    <t>Фізична особа                Пастушко О.П.</t>
  </si>
  <si>
    <t>Фізична особа                Землякова Н.М.</t>
  </si>
  <si>
    <t>Гігрометр психометричний</t>
  </si>
  <si>
    <t>Вимірювач артеріального тиску</t>
  </si>
  <si>
    <t>Глюкометр</t>
  </si>
  <si>
    <t>Фізична особа                  Приходько Н.Г.</t>
  </si>
  <si>
    <t>Товари медичного призначення</t>
  </si>
  <si>
    <t>Фізична особа            Пастушко О.П.</t>
  </si>
  <si>
    <t>Холодильник Vestfrost</t>
  </si>
  <si>
    <t>Мікрохвильова піч</t>
  </si>
  <si>
    <t>Всього за квітень:</t>
  </si>
  <si>
    <t>Фізична особа                  Лицюк В.М.</t>
  </si>
  <si>
    <t>Фізична особа                  Худолій М.М.</t>
  </si>
  <si>
    <t>Тонометр Gamma</t>
  </si>
  <si>
    <t>Облучатель бактерицидний</t>
  </si>
  <si>
    <t>Розкладачка "Венеція"</t>
  </si>
  <si>
    <t>Всього за травень:</t>
  </si>
  <si>
    <t>Фізична особа                  Оганесян Н.В.</t>
  </si>
  <si>
    <t>Всього за червень:</t>
  </si>
  <si>
    <t>ВСЬОГО за І півріччя</t>
  </si>
  <si>
    <t>Физична особа</t>
  </si>
  <si>
    <t>КП 'Криворізький протитуберкульозний диспансер'ДОР</t>
  </si>
  <si>
    <t>Тонометр Gamma 800K 1120257</t>
  </si>
  <si>
    <t>Глюкометр Gamma 1120258</t>
  </si>
  <si>
    <t>Тонометр Vego VM-200 мех. 1120259</t>
  </si>
  <si>
    <t>Пульсоксиметр 1120260</t>
  </si>
  <si>
    <t xml:space="preserve">Мішок АМБУ дорослий </t>
  </si>
  <si>
    <t xml:space="preserve"> Физична особа</t>
  </si>
  <si>
    <t xml:space="preserve">Сейф ШО-15 </t>
  </si>
  <si>
    <t>Безконтактний термрметр</t>
  </si>
  <si>
    <t>Пульсоксиметр</t>
  </si>
  <si>
    <t>Безконтактний термометр</t>
  </si>
  <si>
    <t>Інголятор VEGA</t>
  </si>
  <si>
    <t>Ларингоскоп</t>
  </si>
  <si>
    <t>Мішок АМБУ</t>
  </si>
  <si>
    <t>Багато-ний пристрій НР 135А/20</t>
  </si>
  <si>
    <t>Глюкометр Gamma</t>
  </si>
  <si>
    <t>Пульсоксиметр Linke LK88</t>
  </si>
  <si>
    <t>Відсмоктувач мед. 'Біомед' 7Е-А</t>
  </si>
  <si>
    <t>Мішок АМБУ дорослий</t>
  </si>
  <si>
    <t>Ваги підголові</t>
  </si>
  <si>
    <t>Гигрометр ВИТ-2</t>
  </si>
  <si>
    <t>Пульсоксиметр linke lk 88</t>
  </si>
  <si>
    <t>Термометр BASH</t>
  </si>
  <si>
    <t>Тонометр Gamma-700K стандаот</t>
  </si>
  <si>
    <t>Підставка для рециркулятора ORBB</t>
  </si>
  <si>
    <t>Бактерицидний рецир.BactoSfera ORBB 100</t>
  </si>
  <si>
    <t>Пост медсестри</t>
  </si>
  <si>
    <t>Шафа медична</t>
  </si>
  <si>
    <t>Тумба для взуття</t>
  </si>
  <si>
    <t>Пральна машина" Vestfrost XMV105F4"</t>
  </si>
  <si>
    <t>Диван"Гранд"</t>
  </si>
  <si>
    <t xml:space="preserve"> ПП "РЕЛАКС"</t>
  </si>
  <si>
    <t>Простирадло</t>
  </si>
  <si>
    <t>Наволочка</t>
  </si>
  <si>
    <t>Півковдра</t>
  </si>
  <si>
    <t>ТОВ Червоний Хрест Україна</t>
  </si>
  <si>
    <t>Набір постільної білизни</t>
  </si>
  <si>
    <t>Матрац 70*190*8</t>
  </si>
  <si>
    <t>Рушник Махровий</t>
  </si>
  <si>
    <t xml:space="preserve"> ТОВ 'КСЕНКО'</t>
  </si>
  <si>
    <t>Приліжковий монітор пацієнта PVM-4763</t>
  </si>
  <si>
    <t>Електрокардіограф ECG-3150</t>
  </si>
  <si>
    <t>Наматрацник (90*190*10</t>
  </si>
  <si>
    <t>Матрац (90*190*10)</t>
  </si>
  <si>
    <t>Кондиціонер HPC PT -09 H</t>
  </si>
  <si>
    <t xml:space="preserve">Диван "Малютка" </t>
  </si>
  <si>
    <t>Шафа операційна</t>
  </si>
  <si>
    <t>Залишок невикористаних грошових коштів, товарів та послуг на кінець 2022 року, грн</t>
  </si>
  <si>
    <t>про надходження і використання благодійних  та гуманітарних пожертв від фізичних та юридичних осіб за 1 -півріччя 2022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</si>
</sst>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₴_-;\-* #,##0.00_₴_-;_-* &quot;-&quot;??_₴_-;_-@_-"/>
  </numFmts>
  <fonts count="13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EE6F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63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2" fontId="4" fillId="0" borderId="2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right" vertical="center" wrapText="1"/>
    </xf>
    <xf numFmtId="2" fontId="4" fillId="3" borderId="2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1" fillId="0" borderId="2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0" fontId="10" fillId="3" borderId="2" xfId="0" applyFont="1" applyFill="1" applyBorder="1"/>
    <xf numFmtId="2" fontId="10" fillId="3" borderId="2" xfId="0" applyNumberFormat="1" applyFont="1" applyFill="1" applyBorder="1"/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left" wrapText="1"/>
    </xf>
    <xf numFmtId="2" fontId="10" fillId="3" borderId="2" xfId="0" applyNumberFormat="1" applyFont="1" applyFill="1" applyBorder="1" applyAlignment="1">
      <alignment horizontal="center"/>
    </xf>
    <xf numFmtId="164" fontId="0" fillId="0" borderId="0" xfId="1" applyFont="1"/>
    <xf numFmtId="164" fontId="0" fillId="0" borderId="2" xfId="1" applyFont="1" applyBorder="1" applyAlignment="1">
      <alignment wrapText="1"/>
    </xf>
    <xf numFmtId="164" fontId="0" fillId="0" borderId="2" xfId="1" applyFont="1" applyBorder="1"/>
    <xf numFmtId="164" fontId="0" fillId="0" borderId="2" xfId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 wrapText="1"/>
    </xf>
    <xf numFmtId="2" fontId="4" fillId="4" borderId="2" xfId="0" applyNumberFormat="1" applyFont="1" applyFill="1" applyBorder="1" applyAlignment="1">
      <alignment horizontal="right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right" vertical="center" wrapText="1"/>
    </xf>
    <xf numFmtId="164" fontId="0" fillId="0" borderId="2" xfId="1" applyFont="1" applyBorder="1" applyAlignment="1">
      <alignment horizontal="center" vertical="center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EE6F6"/>
      <color rgb="FF00BCB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opLeftCell="A22" zoomScaleNormal="100" zoomScaleSheetLayoutView="100" workbookViewId="0">
      <selection activeCell="E20" sqref="E20"/>
    </sheetView>
  </sheetViews>
  <sheetFormatPr defaultRowHeight="15" x14ac:dyDescent="0.25"/>
  <cols>
    <col min="2" max="2" width="23.28515625" customWidth="1"/>
    <col min="3" max="3" width="11.42578125" customWidth="1"/>
    <col min="4" max="4" width="12.7109375" customWidth="1"/>
    <col min="5" max="5" width="12.5703125" customWidth="1"/>
    <col min="6" max="6" width="11.5703125" bestFit="1" customWidth="1"/>
    <col min="7" max="7" width="12.5703125" customWidth="1"/>
    <col min="8" max="8" width="9.28515625" bestFit="1" customWidth="1"/>
    <col min="9" max="9" width="15.140625" customWidth="1"/>
    <col min="10" max="10" width="11.5703125" bestFit="1" customWidth="1"/>
    <col min="11" max="11" width="16.28515625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  <c r="I1" s="2" t="s">
        <v>0</v>
      </c>
      <c r="J1" s="1"/>
      <c r="K1" s="1"/>
    </row>
    <row r="2" spans="1:11" ht="25.5" customHeight="1" thickBot="1" x14ac:dyDescent="0.3">
      <c r="A2" s="1"/>
      <c r="B2" s="1"/>
      <c r="C2" s="1"/>
      <c r="D2" s="1"/>
      <c r="E2" s="1"/>
      <c r="F2" s="1"/>
      <c r="G2" s="1"/>
      <c r="H2" s="1"/>
      <c r="I2" s="50" t="s">
        <v>1</v>
      </c>
      <c r="J2" s="51"/>
      <c r="K2" s="52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50" t="s">
        <v>2</v>
      </c>
      <c r="J3" s="51"/>
      <c r="K3" s="52"/>
    </row>
    <row r="4" spans="1:11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thickBot="1" x14ac:dyDescent="0.3">
      <c r="A5" s="53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5"/>
    </row>
    <row r="6" spans="1:11" ht="15.75" thickBot="1" x14ac:dyDescent="0.3">
      <c r="A6" s="53" t="s">
        <v>4</v>
      </c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51" customHeight="1" x14ac:dyDescent="0.25">
      <c r="A8" s="56" t="s">
        <v>5</v>
      </c>
      <c r="B8" s="56" t="s">
        <v>6</v>
      </c>
      <c r="C8" s="56" t="s">
        <v>7</v>
      </c>
      <c r="D8" s="56"/>
      <c r="E8" s="56"/>
      <c r="F8" s="56" t="s">
        <v>8</v>
      </c>
      <c r="G8" s="56" t="s">
        <v>9</v>
      </c>
      <c r="H8" s="56"/>
      <c r="I8" s="56"/>
      <c r="J8" s="56"/>
      <c r="K8" s="56" t="s">
        <v>10</v>
      </c>
    </row>
    <row r="9" spans="1:11" ht="63.75" x14ac:dyDescent="0.25">
      <c r="A9" s="56"/>
      <c r="B9" s="56"/>
      <c r="C9" s="9" t="s">
        <v>11</v>
      </c>
      <c r="D9" s="9" t="s">
        <v>12</v>
      </c>
      <c r="E9" s="9" t="s">
        <v>13</v>
      </c>
      <c r="F9" s="56"/>
      <c r="G9" s="9" t="s">
        <v>14</v>
      </c>
      <c r="H9" s="9" t="s">
        <v>15</v>
      </c>
      <c r="I9" s="9" t="s">
        <v>16</v>
      </c>
      <c r="J9" s="9" t="s">
        <v>15</v>
      </c>
      <c r="K9" s="56"/>
    </row>
    <row r="10" spans="1:11" x14ac:dyDescent="0.25">
      <c r="A10" s="56" t="s">
        <v>17</v>
      </c>
      <c r="B10" s="10" t="s">
        <v>19</v>
      </c>
      <c r="C10" s="5"/>
      <c r="D10" s="11">
        <v>476.3</v>
      </c>
      <c r="E10" s="12" t="s">
        <v>27</v>
      </c>
      <c r="F10" s="13">
        <v>476.3</v>
      </c>
      <c r="G10" s="5"/>
      <c r="H10" s="5"/>
      <c r="I10" s="12" t="s">
        <v>27</v>
      </c>
      <c r="J10" s="14">
        <v>476.3</v>
      </c>
      <c r="K10" s="13">
        <v>0</v>
      </c>
    </row>
    <row r="11" spans="1:11" ht="25.5" x14ac:dyDescent="0.25">
      <c r="A11" s="56"/>
      <c r="B11" s="10" t="s">
        <v>29</v>
      </c>
      <c r="C11" s="5"/>
      <c r="D11" s="14">
        <v>6368.8</v>
      </c>
      <c r="E11" s="12" t="s">
        <v>28</v>
      </c>
      <c r="F11" s="13">
        <v>6368.8</v>
      </c>
      <c r="G11" s="5"/>
      <c r="H11" s="5"/>
      <c r="I11" s="12" t="s">
        <v>28</v>
      </c>
      <c r="J11" s="14">
        <v>6368.8</v>
      </c>
      <c r="K11" s="13">
        <v>0</v>
      </c>
    </row>
    <row r="12" spans="1:11" ht="25.5" x14ac:dyDescent="0.25">
      <c r="A12" s="56"/>
      <c r="B12" s="10" t="s">
        <v>30</v>
      </c>
      <c r="C12" s="5"/>
      <c r="D12" s="11">
        <v>6400</v>
      </c>
      <c r="E12" s="12" t="s">
        <v>18</v>
      </c>
      <c r="F12" s="15">
        <v>6400</v>
      </c>
      <c r="G12" s="5"/>
      <c r="H12" s="5"/>
      <c r="I12" s="12" t="s">
        <v>18</v>
      </c>
      <c r="J12" s="11">
        <v>6400</v>
      </c>
      <c r="K12" s="13">
        <v>0</v>
      </c>
    </row>
    <row r="13" spans="1:11" ht="25.5" x14ac:dyDescent="0.25">
      <c r="A13" s="56"/>
      <c r="B13" s="10" t="s">
        <v>31</v>
      </c>
      <c r="C13" s="5"/>
      <c r="D13" s="11">
        <v>4600</v>
      </c>
      <c r="E13" s="12" t="s">
        <v>18</v>
      </c>
      <c r="F13" s="15">
        <v>4600</v>
      </c>
      <c r="G13" s="10"/>
      <c r="H13" s="5"/>
      <c r="I13" s="12" t="s">
        <v>18</v>
      </c>
      <c r="J13" s="11">
        <v>4600</v>
      </c>
      <c r="K13" s="13">
        <v>0</v>
      </c>
    </row>
    <row r="14" spans="1:11" ht="25.5" x14ac:dyDescent="0.25">
      <c r="A14" s="56"/>
      <c r="B14" s="10" t="s">
        <v>31</v>
      </c>
      <c r="C14" s="5"/>
      <c r="D14" s="11">
        <v>3330</v>
      </c>
      <c r="E14" s="12" t="s">
        <v>18</v>
      </c>
      <c r="F14" s="15">
        <v>3330</v>
      </c>
      <c r="G14" s="5"/>
      <c r="H14" s="5"/>
      <c r="I14" s="12" t="s">
        <v>18</v>
      </c>
      <c r="J14" s="11">
        <v>3330</v>
      </c>
      <c r="K14" s="13">
        <v>0</v>
      </c>
    </row>
    <row r="15" spans="1:11" ht="25.5" x14ac:dyDescent="0.25">
      <c r="A15" s="56"/>
      <c r="B15" s="10" t="s">
        <v>19</v>
      </c>
      <c r="C15" s="5"/>
      <c r="D15" s="11">
        <v>6000</v>
      </c>
      <c r="E15" s="12" t="s">
        <v>32</v>
      </c>
      <c r="F15" s="15">
        <v>6000</v>
      </c>
      <c r="G15" s="5"/>
      <c r="H15" s="5"/>
      <c r="I15" s="12" t="s">
        <v>32</v>
      </c>
      <c r="J15" s="11">
        <v>6000</v>
      </c>
      <c r="K15" s="13">
        <v>0</v>
      </c>
    </row>
    <row r="16" spans="1:11" ht="25.5" x14ac:dyDescent="0.25">
      <c r="A16" s="56"/>
      <c r="B16" s="10" t="s">
        <v>33</v>
      </c>
      <c r="C16" s="5"/>
      <c r="D16" s="11">
        <v>46300</v>
      </c>
      <c r="E16" s="12" t="s">
        <v>18</v>
      </c>
      <c r="F16" s="15">
        <v>46300</v>
      </c>
      <c r="G16" s="5"/>
      <c r="H16" s="5"/>
      <c r="I16" s="12" t="s">
        <v>18</v>
      </c>
      <c r="J16" s="11">
        <v>46300</v>
      </c>
      <c r="K16" s="13">
        <v>0</v>
      </c>
    </row>
    <row r="17" spans="1:11" ht="25.5" x14ac:dyDescent="0.25">
      <c r="A17" s="56"/>
      <c r="B17" s="10" t="s">
        <v>34</v>
      </c>
      <c r="C17" s="5"/>
      <c r="D17" s="11">
        <v>1160</v>
      </c>
      <c r="E17" s="12" t="s">
        <v>35</v>
      </c>
      <c r="F17" s="15">
        <v>1160</v>
      </c>
      <c r="G17" s="5"/>
      <c r="H17" s="5"/>
      <c r="I17" s="12" t="s">
        <v>35</v>
      </c>
      <c r="J17" s="11">
        <v>1160</v>
      </c>
      <c r="K17" s="13">
        <v>0</v>
      </c>
    </row>
    <row r="18" spans="1:11" ht="30.75" customHeight="1" x14ac:dyDescent="0.25">
      <c r="A18" s="56"/>
      <c r="B18" s="10" t="s">
        <v>36</v>
      </c>
      <c r="C18" s="14"/>
      <c r="D18" s="16">
        <v>3700</v>
      </c>
      <c r="E18" s="12" t="s">
        <v>37</v>
      </c>
      <c r="F18" s="15">
        <v>3700</v>
      </c>
      <c r="G18" s="12"/>
      <c r="H18" s="14"/>
      <c r="I18" s="12" t="s">
        <v>37</v>
      </c>
      <c r="J18" s="16">
        <v>3700</v>
      </c>
      <c r="K18" s="13">
        <v>0</v>
      </c>
    </row>
    <row r="19" spans="1:11" ht="30.75" customHeight="1" x14ac:dyDescent="0.25">
      <c r="A19" s="56"/>
      <c r="B19" s="10" t="s">
        <v>38</v>
      </c>
      <c r="C19" s="14"/>
      <c r="D19" s="16">
        <v>2900</v>
      </c>
      <c r="E19" s="12" t="s">
        <v>39</v>
      </c>
      <c r="F19" s="15">
        <v>2900</v>
      </c>
      <c r="G19" s="12"/>
      <c r="H19" s="14"/>
      <c r="I19" s="12" t="s">
        <v>39</v>
      </c>
      <c r="J19" s="16">
        <v>2900</v>
      </c>
      <c r="K19" s="13"/>
    </row>
    <row r="20" spans="1:11" ht="30.75" customHeight="1" x14ac:dyDescent="0.25">
      <c r="A20" s="56"/>
      <c r="B20" s="10" t="s">
        <v>40</v>
      </c>
      <c r="C20" s="14"/>
      <c r="D20" s="16">
        <v>10000</v>
      </c>
      <c r="E20" s="12" t="s">
        <v>18</v>
      </c>
      <c r="F20" s="15">
        <v>10000</v>
      </c>
      <c r="G20" s="12"/>
      <c r="H20" s="14"/>
      <c r="I20" s="12" t="s">
        <v>18</v>
      </c>
      <c r="J20" s="16">
        <v>10000</v>
      </c>
      <c r="K20" s="13"/>
    </row>
    <row r="21" spans="1:11" ht="30.75" customHeight="1" x14ac:dyDescent="0.25">
      <c r="A21" s="56"/>
      <c r="B21" s="10" t="s">
        <v>41</v>
      </c>
      <c r="C21" s="14"/>
      <c r="D21" s="16">
        <v>18000</v>
      </c>
      <c r="E21" s="12" t="s">
        <v>42</v>
      </c>
      <c r="F21" s="15">
        <v>18000</v>
      </c>
      <c r="G21" s="12"/>
      <c r="H21" s="14"/>
      <c r="I21" s="12" t="s">
        <v>42</v>
      </c>
      <c r="J21" s="16">
        <v>18000</v>
      </c>
      <c r="K21" s="13"/>
    </row>
    <row r="22" spans="1:11" ht="39" customHeight="1" x14ac:dyDescent="0.25">
      <c r="A22" s="56"/>
      <c r="B22" s="10" t="s">
        <v>43</v>
      </c>
      <c r="C22" s="14"/>
      <c r="D22" s="16">
        <v>600</v>
      </c>
      <c r="E22" s="12" t="s">
        <v>44</v>
      </c>
      <c r="F22" s="15">
        <v>600</v>
      </c>
      <c r="G22" s="12"/>
      <c r="H22" s="14"/>
      <c r="I22" s="12" t="s">
        <v>44</v>
      </c>
      <c r="J22" s="16">
        <v>600</v>
      </c>
      <c r="K22" s="13"/>
    </row>
    <row r="23" spans="1:11" ht="30.75" customHeight="1" x14ac:dyDescent="0.25">
      <c r="A23" s="56"/>
      <c r="B23" s="10"/>
      <c r="C23" s="14"/>
      <c r="D23" s="16"/>
      <c r="E23" s="12"/>
      <c r="F23" s="15"/>
      <c r="G23" s="12"/>
      <c r="H23" s="14"/>
      <c r="I23" s="12"/>
      <c r="J23" s="16"/>
      <c r="K23" s="13"/>
    </row>
    <row r="24" spans="1:11" x14ac:dyDescent="0.25">
      <c r="A24" s="56"/>
      <c r="B24" s="17" t="s">
        <v>20</v>
      </c>
      <c r="C24" s="17"/>
      <c r="D24" s="18">
        <f>SUM(D10:D23)</f>
        <v>109835.1</v>
      </c>
      <c r="E24" s="19" t="s">
        <v>21</v>
      </c>
      <c r="F24" s="17">
        <f>SUM(F10:F23)</f>
        <v>109835.1</v>
      </c>
      <c r="G24" s="19" t="s">
        <v>21</v>
      </c>
      <c r="H24" s="17"/>
      <c r="I24" s="19" t="s">
        <v>21</v>
      </c>
      <c r="J24" s="17">
        <f>SUM(J10:J23)</f>
        <v>109835.1</v>
      </c>
      <c r="K24" s="17">
        <v>0</v>
      </c>
    </row>
    <row r="25" spans="1:11" ht="25.5" x14ac:dyDescent="0.25">
      <c r="A25" s="56"/>
      <c r="B25" s="10" t="s">
        <v>45</v>
      </c>
      <c r="C25" s="5"/>
      <c r="D25" s="16">
        <v>3340</v>
      </c>
      <c r="E25" s="12" t="s">
        <v>42</v>
      </c>
      <c r="F25" s="15">
        <v>3340</v>
      </c>
      <c r="G25" s="12"/>
      <c r="H25" s="14"/>
      <c r="I25" s="12" t="s">
        <v>42</v>
      </c>
      <c r="J25" s="16">
        <v>3340</v>
      </c>
      <c r="K25" s="13">
        <v>0</v>
      </c>
    </row>
    <row r="26" spans="1:11" ht="38.25" x14ac:dyDescent="0.25">
      <c r="A26" s="56"/>
      <c r="B26" s="10" t="s">
        <v>46</v>
      </c>
      <c r="C26" s="5"/>
      <c r="D26" s="11">
        <v>300</v>
      </c>
      <c r="E26" s="12" t="s">
        <v>47</v>
      </c>
      <c r="F26" s="15">
        <v>300</v>
      </c>
      <c r="G26" s="5"/>
      <c r="H26" s="5"/>
      <c r="I26" s="12" t="s">
        <v>22</v>
      </c>
      <c r="J26" s="11">
        <v>300</v>
      </c>
      <c r="K26" s="13">
        <v>0</v>
      </c>
    </row>
    <row r="27" spans="1:11" x14ac:dyDescent="0.25">
      <c r="A27" s="56"/>
      <c r="B27" s="20"/>
      <c r="C27" s="5"/>
      <c r="D27" s="14"/>
      <c r="E27" s="12"/>
      <c r="F27" s="13"/>
      <c r="G27" s="5"/>
      <c r="H27" s="5"/>
      <c r="I27" s="12"/>
      <c r="J27" s="14"/>
      <c r="K27" s="13">
        <v>0</v>
      </c>
    </row>
    <row r="28" spans="1:11" x14ac:dyDescent="0.25">
      <c r="A28" s="56"/>
      <c r="B28" s="10"/>
      <c r="C28" s="5"/>
      <c r="D28" s="14"/>
      <c r="E28" s="12"/>
      <c r="F28" s="13"/>
      <c r="G28" s="5"/>
      <c r="H28" s="5"/>
      <c r="I28" s="12"/>
      <c r="J28" s="14"/>
      <c r="K28" s="13">
        <v>0</v>
      </c>
    </row>
    <row r="29" spans="1:11" x14ac:dyDescent="0.25">
      <c r="A29" s="56"/>
      <c r="B29" s="17" t="s">
        <v>23</v>
      </c>
      <c r="C29" s="17"/>
      <c r="D29" s="18">
        <f>SUM(D25:D28)</f>
        <v>3640</v>
      </c>
      <c r="E29" s="19" t="s">
        <v>21</v>
      </c>
      <c r="F29" s="18">
        <f>SUM(F25:F28)</f>
        <v>3640</v>
      </c>
      <c r="G29" s="19" t="s">
        <v>21</v>
      </c>
      <c r="H29" s="17"/>
      <c r="I29" s="19" t="s">
        <v>21</v>
      </c>
      <c r="J29" s="18">
        <f>SUM(J25:J28)</f>
        <v>3640</v>
      </c>
      <c r="K29" s="17"/>
    </row>
    <row r="30" spans="1:11" ht="52.5" customHeight="1" x14ac:dyDescent="0.25">
      <c r="A30" s="56"/>
      <c r="B30" s="10" t="s">
        <v>49</v>
      </c>
      <c r="C30" s="5"/>
      <c r="D30" s="11">
        <v>10897</v>
      </c>
      <c r="E30" s="3" t="s">
        <v>48</v>
      </c>
      <c r="F30" s="15">
        <v>10897</v>
      </c>
      <c r="G30" s="5"/>
      <c r="H30" s="5"/>
      <c r="I30" s="3" t="s">
        <v>48</v>
      </c>
      <c r="J30" s="15">
        <v>10897</v>
      </c>
      <c r="K30" s="13">
        <v>0</v>
      </c>
    </row>
    <row r="31" spans="1:11" ht="38.25" x14ac:dyDescent="0.25">
      <c r="A31" s="56"/>
      <c r="B31" s="10" t="s">
        <v>50</v>
      </c>
      <c r="C31" s="5"/>
      <c r="D31" s="14">
        <v>107.51</v>
      </c>
      <c r="E31" s="12" t="s">
        <v>51</v>
      </c>
      <c r="F31" s="13">
        <v>107.51</v>
      </c>
      <c r="G31" s="5"/>
      <c r="H31" s="5"/>
      <c r="I31" s="12" t="s">
        <v>51</v>
      </c>
      <c r="J31" s="13">
        <v>107.51</v>
      </c>
      <c r="K31" s="13">
        <v>0</v>
      </c>
    </row>
    <row r="32" spans="1:11" ht="38.25" x14ac:dyDescent="0.25">
      <c r="A32" s="56"/>
      <c r="B32" s="10" t="s">
        <v>50</v>
      </c>
      <c r="C32" s="5"/>
      <c r="D32" s="11">
        <v>600</v>
      </c>
      <c r="E32" s="12" t="s">
        <v>52</v>
      </c>
      <c r="F32" s="15">
        <v>600</v>
      </c>
      <c r="G32" s="5"/>
      <c r="H32" s="5"/>
      <c r="I32" s="12" t="s">
        <v>52</v>
      </c>
      <c r="J32" s="15">
        <v>600</v>
      </c>
      <c r="K32" s="13">
        <v>0</v>
      </c>
    </row>
    <row r="33" spans="1:11" ht="25.5" x14ac:dyDescent="0.25">
      <c r="A33" s="56"/>
      <c r="B33" s="10" t="s">
        <v>50</v>
      </c>
      <c r="C33" s="5"/>
      <c r="D33" s="11">
        <v>676</v>
      </c>
      <c r="E33" s="12" t="s">
        <v>53</v>
      </c>
      <c r="F33" s="15">
        <v>676</v>
      </c>
      <c r="G33" s="5"/>
      <c r="H33" s="5"/>
      <c r="I33" s="12" t="s">
        <v>53</v>
      </c>
      <c r="J33" s="15">
        <v>676</v>
      </c>
      <c r="K33" s="13">
        <v>0</v>
      </c>
    </row>
    <row r="34" spans="1:11" x14ac:dyDescent="0.25">
      <c r="A34" s="56"/>
      <c r="B34" s="10"/>
      <c r="C34" s="5"/>
      <c r="D34" s="14"/>
      <c r="E34" s="12"/>
      <c r="F34" s="13"/>
      <c r="G34" s="5"/>
      <c r="H34" s="5"/>
      <c r="I34" s="12"/>
      <c r="J34" s="14"/>
      <c r="K34" s="13">
        <v>0</v>
      </c>
    </row>
    <row r="35" spans="1:11" x14ac:dyDescent="0.25">
      <c r="A35" s="56"/>
      <c r="B35" s="10"/>
      <c r="C35" s="5"/>
      <c r="D35" s="14"/>
      <c r="E35" s="12"/>
      <c r="F35" s="13"/>
      <c r="G35" s="5"/>
      <c r="H35" s="5"/>
      <c r="I35" s="12"/>
      <c r="J35" s="14"/>
      <c r="K35" s="13">
        <v>0</v>
      </c>
    </row>
    <row r="36" spans="1:11" x14ac:dyDescent="0.25">
      <c r="A36" s="56"/>
      <c r="B36" s="10"/>
      <c r="C36" s="5"/>
      <c r="D36" s="14"/>
      <c r="E36" s="12"/>
      <c r="F36" s="13"/>
      <c r="G36" s="5"/>
      <c r="H36" s="5"/>
      <c r="I36" s="12"/>
      <c r="J36" s="14"/>
      <c r="K36" s="13">
        <v>0</v>
      </c>
    </row>
    <row r="37" spans="1:11" x14ac:dyDescent="0.25">
      <c r="A37" s="56"/>
      <c r="B37" s="17" t="s">
        <v>24</v>
      </c>
      <c r="C37" s="17"/>
      <c r="D37" s="18">
        <f>SUM(D30:D36)</f>
        <v>12280.51</v>
      </c>
      <c r="E37" s="19" t="s">
        <v>21</v>
      </c>
      <c r="F37" s="18">
        <f>SUM(F30:F36)</f>
        <v>12280.51</v>
      </c>
      <c r="G37" s="19" t="s">
        <v>21</v>
      </c>
      <c r="H37" s="17">
        <v>0</v>
      </c>
      <c r="I37" s="19" t="s">
        <v>21</v>
      </c>
      <c r="J37" s="18">
        <f>SUM(J30:J36)</f>
        <v>12280.51</v>
      </c>
      <c r="K37" s="17">
        <v>0</v>
      </c>
    </row>
    <row r="38" spans="1:11" x14ac:dyDescent="0.25">
      <c r="A38" s="57" t="s">
        <v>25</v>
      </c>
      <c r="B38" s="57"/>
      <c r="C38" s="21"/>
      <c r="D38" s="22">
        <f>D37+D29+D24</f>
        <v>125755.61</v>
      </c>
      <c r="E38" s="23" t="s">
        <v>21</v>
      </c>
      <c r="F38" s="22">
        <f>F37+F29+F24</f>
        <v>125755.61</v>
      </c>
      <c r="G38" s="23" t="s">
        <v>21</v>
      </c>
      <c r="H38" s="21">
        <v>0</v>
      </c>
      <c r="I38" s="23" t="s">
        <v>21</v>
      </c>
      <c r="J38" s="22">
        <f>J37+J29+J24</f>
        <v>125755.61</v>
      </c>
      <c r="K38" s="21">
        <v>0</v>
      </c>
    </row>
    <row r="39" spans="1:11" ht="38.25" x14ac:dyDescent="0.25">
      <c r="A39" s="56" t="s">
        <v>26</v>
      </c>
      <c r="B39" s="5" t="s">
        <v>54</v>
      </c>
      <c r="C39" s="5"/>
      <c r="D39" s="24">
        <v>2407.5</v>
      </c>
      <c r="E39" s="4" t="s">
        <v>55</v>
      </c>
      <c r="F39" s="25">
        <v>2407.5</v>
      </c>
      <c r="G39" s="5"/>
      <c r="H39" s="5"/>
      <c r="I39" s="4" t="s">
        <v>55</v>
      </c>
      <c r="J39" s="24">
        <v>2407.5</v>
      </c>
      <c r="K39" s="9"/>
    </row>
    <row r="40" spans="1:11" ht="25.5" x14ac:dyDescent="0.25">
      <c r="A40" s="56"/>
      <c r="B40" s="5" t="s">
        <v>56</v>
      </c>
      <c r="C40" s="5"/>
      <c r="D40" s="24">
        <v>5299</v>
      </c>
      <c r="E40" s="4" t="s">
        <v>57</v>
      </c>
      <c r="F40" s="25">
        <v>5299</v>
      </c>
      <c r="G40" s="5"/>
      <c r="H40" s="5"/>
      <c r="I40" s="4" t="s">
        <v>57</v>
      </c>
      <c r="J40" s="25">
        <v>5299</v>
      </c>
      <c r="K40" s="9"/>
    </row>
    <row r="41" spans="1:11" ht="25.5" x14ac:dyDescent="0.25">
      <c r="A41" s="56"/>
      <c r="B41" s="5" t="s">
        <v>56</v>
      </c>
      <c r="C41" s="5"/>
      <c r="D41" s="24">
        <v>1299</v>
      </c>
      <c r="E41" s="4" t="s">
        <v>58</v>
      </c>
      <c r="F41" s="25">
        <v>1299</v>
      </c>
      <c r="G41" s="5"/>
      <c r="H41" s="5"/>
      <c r="I41" s="4" t="s">
        <v>58</v>
      </c>
      <c r="J41" s="25">
        <v>1299</v>
      </c>
      <c r="K41" s="9"/>
    </row>
    <row r="42" spans="1:11" x14ac:dyDescent="0.25">
      <c r="A42" s="56"/>
      <c r="B42" s="5"/>
      <c r="C42" s="5"/>
      <c r="D42" s="24"/>
      <c r="E42" s="4"/>
      <c r="F42" s="25"/>
      <c r="G42" s="5"/>
      <c r="H42" s="5"/>
      <c r="I42" s="4"/>
      <c r="J42" s="25"/>
      <c r="K42" s="9"/>
    </row>
    <row r="43" spans="1:11" x14ac:dyDescent="0.25">
      <c r="A43" s="56"/>
      <c r="B43" s="17" t="s">
        <v>59</v>
      </c>
      <c r="C43" s="5"/>
      <c r="D43" s="26">
        <f>SUM(D39:D42)</f>
        <v>9005.5</v>
      </c>
      <c r="E43" s="6"/>
      <c r="F43" s="27">
        <f>SUM(F39:F42)</f>
        <v>9005.5</v>
      </c>
      <c r="G43" s="7"/>
      <c r="H43" s="7"/>
      <c r="I43" s="6"/>
      <c r="J43" s="27">
        <f>SUM(J39:J42)</f>
        <v>9005.5</v>
      </c>
      <c r="K43" s="9"/>
    </row>
    <row r="44" spans="1:11" ht="38.25" x14ac:dyDescent="0.25">
      <c r="A44" s="56"/>
      <c r="B44" s="5" t="s">
        <v>54</v>
      </c>
      <c r="C44" s="5"/>
      <c r="D44" s="24">
        <v>3424</v>
      </c>
      <c r="E44" s="4" t="s">
        <v>55</v>
      </c>
      <c r="F44" s="25">
        <v>3424</v>
      </c>
      <c r="G44" s="5"/>
      <c r="H44" s="5"/>
      <c r="I44" s="4" t="s">
        <v>55</v>
      </c>
      <c r="J44" s="25">
        <v>3424</v>
      </c>
      <c r="K44" s="9"/>
    </row>
    <row r="45" spans="1:11" ht="25.5" x14ac:dyDescent="0.25">
      <c r="A45" s="56"/>
      <c r="B45" s="5" t="s">
        <v>60</v>
      </c>
      <c r="C45" s="5"/>
      <c r="D45" s="24">
        <v>1205</v>
      </c>
      <c r="E45" s="4" t="s">
        <v>42</v>
      </c>
      <c r="F45" s="25">
        <v>1205</v>
      </c>
      <c r="G45" s="5"/>
      <c r="H45" s="5"/>
      <c r="I45" s="4" t="s">
        <v>42</v>
      </c>
      <c r="J45" s="25">
        <v>1205</v>
      </c>
      <c r="K45" s="9"/>
    </row>
    <row r="46" spans="1:11" ht="25.5" x14ac:dyDescent="0.25">
      <c r="A46" s="56"/>
      <c r="B46" s="5" t="s">
        <v>61</v>
      </c>
      <c r="C46" s="5"/>
      <c r="D46" s="24">
        <v>365.3</v>
      </c>
      <c r="E46" s="4" t="s">
        <v>62</v>
      </c>
      <c r="F46" s="25">
        <v>365.3</v>
      </c>
      <c r="G46" s="5"/>
      <c r="H46" s="5"/>
      <c r="I46" s="4" t="s">
        <v>62</v>
      </c>
      <c r="J46" s="25">
        <v>365.3</v>
      </c>
      <c r="K46" s="9"/>
    </row>
    <row r="47" spans="1:11" ht="38.25" x14ac:dyDescent="0.25">
      <c r="A47" s="56"/>
      <c r="B47" s="5" t="s">
        <v>61</v>
      </c>
      <c r="C47" s="5"/>
      <c r="D47" s="24">
        <v>1365.3</v>
      </c>
      <c r="E47" s="4" t="s">
        <v>63</v>
      </c>
      <c r="F47" s="25">
        <v>1365.3</v>
      </c>
      <c r="G47" s="5"/>
      <c r="H47" s="5"/>
      <c r="I47" s="4" t="s">
        <v>63</v>
      </c>
      <c r="J47" s="25">
        <v>1365.3</v>
      </c>
      <c r="K47" s="9"/>
    </row>
    <row r="48" spans="1:11" ht="25.5" x14ac:dyDescent="0.25">
      <c r="A48" s="56"/>
      <c r="B48" s="5" t="s">
        <v>56</v>
      </c>
      <c r="C48" s="5"/>
      <c r="D48" s="24">
        <v>1600</v>
      </c>
      <c r="E48" s="5" t="s">
        <v>64</v>
      </c>
      <c r="F48" s="28">
        <v>1600</v>
      </c>
      <c r="G48" s="5"/>
      <c r="H48" s="5"/>
      <c r="I48" s="5" t="s">
        <v>64</v>
      </c>
      <c r="J48" s="28">
        <v>1600</v>
      </c>
      <c r="K48" s="5"/>
    </row>
    <row r="49" spans="1:11" x14ac:dyDescent="0.25">
      <c r="A49" s="9"/>
      <c r="B49" s="5"/>
      <c r="C49" s="5"/>
      <c r="D49" s="24"/>
      <c r="E49" s="5"/>
      <c r="F49" s="28"/>
      <c r="G49" s="5"/>
      <c r="H49" s="5"/>
      <c r="I49" s="5"/>
      <c r="J49" s="28"/>
      <c r="K49" s="5"/>
    </row>
    <row r="50" spans="1:11" x14ac:dyDescent="0.25">
      <c r="A50" s="9"/>
      <c r="B50" s="17" t="s">
        <v>65</v>
      </c>
      <c r="C50" s="5"/>
      <c r="D50" s="26">
        <f>SUM(D44:D49)</f>
        <v>7959.6</v>
      </c>
      <c r="E50" s="7"/>
      <c r="F50" s="29">
        <f>SUM(F44:F49)</f>
        <v>7959.6</v>
      </c>
      <c r="G50" s="7"/>
      <c r="H50" s="7"/>
      <c r="I50" s="7"/>
      <c r="J50" s="29">
        <f>SUM(J44:J49)</f>
        <v>7959.6</v>
      </c>
      <c r="K50" s="5"/>
    </row>
    <row r="51" spans="1:11" ht="25.5" x14ac:dyDescent="0.25">
      <c r="A51" s="9"/>
      <c r="B51" s="5" t="s">
        <v>61</v>
      </c>
      <c r="C51" s="5"/>
      <c r="D51" s="24">
        <v>19170</v>
      </c>
      <c r="E51" s="4" t="s">
        <v>42</v>
      </c>
      <c r="F51" s="28">
        <v>19170</v>
      </c>
      <c r="G51" s="5"/>
      <c r="H51" s="5"/>
      <c r="I51" s="4" t="s">
        <v>42</v>
      </c>
      <c r="J51" s="28">
        <v>19170</v>
      </c>
      <c r="K51" s="5"/>
    </row>
    <row r="52" spans="1:11" ht="25.5" x14ac:dyDescent="0.25">
      <c r="A52" s="9"/>
      <c r="B52" s="5" t="s">
        <v>66</v>
      </c>
      <c r="C52" s="5"/>
      <c r="D52" s="24">
        <v>18360</v>
      </c>
      <c r="E52" s="4" t="s">
        <v>22</v>
      </c>
      <c r="F52" s="28">
        <v>18360</v>
      </c>
      <c r="G52" s="5"/>
      <c r="H52" s="5"/>
      <c r="I52" s="4" t="s">
        <v>22</v>
      </c>
      <c r="J52" s="28">
        <v>18360</v>
      </c>
      <c r="K52" s="5"/>
    </row>
    <row r="53" spans="1:11" x14ac:dyDescent="0.25">
      <c r="A53" s="9"/>
      <c r="B53" s="5"/>
      <c r="C53" s="5"/>
      <c r="D53" s="24"/>
      <c r="E53" s="4"/>
      <c r="F53" s="28"/>
      <c r="G53" s="5"/>
      <c r="H53" s="5"/>
      <c r="I53" s="4"/>
      <c r="J53" s="28"/>
      <c r="K53" s="5"/>
    </row>
    <row r="54" spans="1:11" x14ac:dyDescent="0.25">
      <c r="A54" s="9"/>
      <c r="B54" s="17" t="s">
        <v>67</v>
      </c>
      <c r="C54" s="5"/>
      <c r="D54" s="26">
        <f>SUM(D51:D52)</f>
        <v>37530</v>
      </c>
      <c r="E54" s="7"/>
      <c r="F54" s="29">
        <f>SUM(F51:F52)</f>
        <v>37530</v>
      </c>
      <c r="G54" s="7"/>
      <c r="H54" s="7"/>
      <c r="I54" s="7"/>
      <c r="J54" s="29">
        <f>SUM(J51:J52)</f>
        <v>37530</v>
      </c>
      <c r="K54" s="5"/>
    </row>
    <row r="55" spans="1:11" ht="22.5" customHeight="1" x14ac:dyDescent="0.25">
      <c r="A55" s="48" t="s">
        <v>68</v>
      </c>
      <c r="B55" s="49"/>
      <c r="C55" s="30"/>
      <c r="D55" s="35">
        <f>D38+D54+D43+D50</f>
        <v>180250.71</v>
      </c>
      <c r="E55" s="31"/>
      <c r="F55" s="35">
        <f>F38+F54+F43+F50</f>
        <v>180250.71</v>
      </c>
      <c r="G55" s="31"/>
      <c r="H55" s="31"/>
      <c r="I55" s="31"/>
      <c r="J55" s="35">
        <f>J38+J54+J43+J50</f>
        <v>180250.71</v>
      </c>
      <c r="K55" s="31"/>
    </row>
    <row r="56" spans="1:11" x14ac:dyDescent="0.25">
      <c r="A56" s="45"/>
      <c r="B56" s="33" t="s">
        <v>69</v>
      </c>
      <c r="C56" s="33"/>
      <c r="D56" s="29">
        <v>6920</v>
      </c>
      <c r="E56" s="4" t="s">
        <v>42</v>
      </c>
      <c r="F56" s="29">
        <v>6920</v>
      </c>
      <c r="G56" s="26"/>
      <c r="H56" s="26"/>
      <c r="I56" s="4" t="s">
        <v>42</v>
      </c>
      <c r="J56" s="29">
        <v>6920</v>
      </c>
      <c r="K56" s="26"/>
    </row>
    <row r="57" spans="1:11" ht="45" x14ac:dyDescent="0.25">
      <c r="A57" s="46"/>
      <c r="B57" s="34" t="s">
        <v>70</v>
      </c>
      <c r="C57" s="33"/>
      <c r="D57" s="29">
        <v>0</v>
      </c>
      <c r="E57" s="12" t="s">
        <v>18</v>
      </c>
      <c r="F57" s="29">
        <v>0</v>
      </c>
      <c r="G57" s="33"/>
      <c r="H57" s="33"/>
      <c r="I57" s="12" t="s">
        <v>18</v>
      </c>
      <c r="J57" s="29">
        <v>0</v>
      </c>
      <c r="K57" s="33"/>
    </row>
    <row r="58" spans="1:11" x14ac:dyDescent="0.25">
      <c r="A58" s="46"/>
      <c r="B58" s="33"/>
      <c r="C58" s="33"/>
      <c r="D58" s="33"/>
      <c r="E58" s="33"/>
      <c r="F58" s="33"/>
      <c r="G58" s="33"/>
      <c r="H58" s="33"/>
      <c r="I58" s="33"/>
      <c r="J58" s="33"/>
      <c r="K58" s="33"/>
    </row>
    <row r="59" spans="1:11" x14ac:dyDescent="0.25">
      <c r="A59" s="46"/>
      <c r="B59" s="33"/>
      <c r="C59" s="33"/>
      <c r="D59" s="33"/>
      <c r="E59" s="33"/>
      <c r="F59" s="33"/>
      <c r="G59" s="33"/>
      <c r="H59" s="33"/>
      <c r="I59" s="33"/>
      <c r="J59" s="33"/>
      <c r="K59" s="33"/>
    </row>
    <row r="60" spans="1:11" x14ac:dyDescent="0.25">
      <c r="A60" s="46"/>
      <c r="B60" s="33"/>
      <c r="C60" s="33"/>
      <c r="D60" s="33"/>
      <c r="E60" s="33"/>
      <c r="F60" s="33"/>
      <c r="G60" s="33"/>
      <c r="H60" s="33"/>
      <c r="I60" s="33"/>
      <c r="J60" s="33"/>
      <c r="K60" s="33"/>
    </row>
    <row r="61" spans="1:11" x14ac:dyDescent="0.25">
      <c r="A61" s="46"/>
      <c r="B61" s="33"/>
      <c r="C61" s="33"/>
      <c r="D61" s="33"/>
      <c r="E61" s="33"/>
      <c r="F61" s="33"/>
      <c r="G61" s="33"/>
      <c r="H61" s="33"/>
      <c r="I61" s="33"/>
      <c r="J61" s="33"/>
      <c r="K61" s="33"/>
    </row>
    <row r="62" spans="1:11" x14ac:dyDescent="0.25">
      <c r="A62" s="46"/>
      <c r="B62" s="33"/>
      <c r="C62" s="33"/>
      <c r="D62" s="33"/>
      <c r="E62" s="33"/>
      <c r="F62" s="33"/>
      <c r="G62" s="33"/>
      <c r="H62" s="33"/>
      <c r="I62" s="33"/>
      <c r="J62" s="33"/>
      <c r="K62" s="33"/>
    </row>
    <row r="63" spans="1:11" x14ac:dyDescent="0.25">
      <c r="A63" s="47"/>
      <c r="B63" s="33"/>
      <c r="C63" s="33"/>
      <c r="D63" s="33"/>
      <c r="E63" s="33"/>
      <c r="F63" s="33"/>
      <c r="G63" s="33"/>
      <c r="H63" s="33"/>
      <c r="I63" s="33"/>
      <c r="J63" s="33"/>
      <c r="K63" s="33"/>
    </row>
    <row r="64" spans="1:1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</row>
    <row r="65" spans="1:11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</row>
    <row r="66" spans="1:11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</row>
    <row r="67" spans="1:11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</row>
    <row r="68" spans="1:11" x14ac:dyDescent="0.25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</row>
  </sheetData>
  <mergeCells count="15">
    <mergeCell ref="A56:A63"/>
    <mergeCell ref="A55:B55"/>
    <mergeCell ref="I2:K2"/>
    <mergeCell ref="I3:K3"/>
    <mergeCell ref="A5:K5"/>
    <mergeCell ref="A6:K6"/>
    <mergeCell ref="A8:A9"/>
    <mergeCell ref="B8:B9"/>
    <mergeCell ref="C8:E8"/>
    <mergeCell ref="F8:F9"/>
    <mergeCell ref="G8:J8"/>
    <mergeCell ref="A10:A37"/>
    <mergeCell ref="A38:B38"/>
    <mergeCell ref="A39:A48"/>
    <mergeCell ref="K8:K9"/>
  </mergeCells>
  <phoneticPr fontId="11" type="noConversion"/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view="pageBreakPreview" topLeftCell="A49" zoomScaleNormal="100" zoomScaleSheetLayoutView="100" workbookViewId="0">
      <selection activeCell="H63" sqref="H63"/>
    </sheetView>
  </sheetViews>
  <sheetFormatPr defaultRowHeight="15" x14ac:dyDescent="0.25"/>
  <cols>
    <col min="2" max="2" width="23.28515625" customWidth="1"/>
    <col min="3" max="3" width="11.42578125" customWidth="1"/>
    <col min="4" max="4" width="13.85546875" customWidth="1"/>
    <col min="5" max="5" width="15.7109375" customWidth="1"/>
    <col min="6" max="6" width="11.5703125" bestFit="1" customWidth="1"/>
    <col min="7" max="7" width="12.5703125" customWidth="1"/>
    <col min="8" max="8" width="9.28515625" bestFit="1" customWidth="1"/>
    <col min="9" max="9" width="15.140625" customWidth="1"/>
    <col min="10" max="10" width="11.5703125" bestFit="1" customWidth="1"/>
    <col min="11" max="11" width="16.28515625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  <c r="I1" s="2" t="s">
        <v>0</v>
      </c>
      <c r="J1" s="1"/>
      <c r="K1" s="1"/>
    </row>
    <row r="2" spans="1:11" ht="25.5" customHeight="1" thickBot="1" x14ac:dyDescent="0.3">
      <c r="A2" s="1"/>
      <c r="B2" s="1"/>
      <c r="C2" s="1"/>
      <c r="D2" s="1"/>
      <c r="E2" s="1"/>
      <c r="F2" s="1"/>
      <c r="G2" s="1"/>
      <c r="H2" s="1"/>
      <c r="I2" s="50" t="s">
        <v>1</v>
      </c>
      <c r="J2" s="51"/>
      <c r="K2" s="52"/>
    </row>
    <row r="3" spans="1:11" ht="15.75" thickBot="1" x14ac:dyDescent="0.3">
      <c r="A3" s="1"/>
      <c r="B3" s="1"/>
      <c r="C3" s="1"/>
      <c r="D3" s="1"/>
      <c r="E3" s="1"/>
      <c r="F3" s="1"/>
      <c r="G3" s="1"/>
      <c r="H3" s="1"/>
      <c r="I3" s="50" t="s">
        <v>2</v>
      </c>
      <c r="J3" s="51"/>
      <c r="K3" s="52"/>
    </row>
    <row r="4" spans="1:11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5.75" thickBot="1" x14ac:dyDescent="0.3">
      <c r="A5" s="53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5"/>
    </row>
    <row r="6" spans="1:11" ht="15.75" thickBot="1" x14ac:dyDescent="0.3">
      <c r="A6" s="53" t="s">
        <v>118</v>
      </c>
      <c r="B6" s="54"/>
      <c r="C6" s="54"/>
      <c r="D6" s="54"/>
      <c r="E6" s="54"/>
      <c r="F6" s="54"/>
      <c r="G6" s="54"/>
      <c r="H6" s="54"/>
      <c r="I6" s="54"/>
      <c r="J6" s="54"/>
      <c r="K6" s="55"/>
    </row>
    <row r="7" spans="1:11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</row>
    <row r="8" spans="1:11" ht="51" customHeight="1" x14ac:dyDescent="0.25">
      <c r="A8" s="56" t="s">
        <v>5</v>
      </c>
      <c r="B8" s="56" t="s">
        <v>6</v>
      </c>
      <c r="C8" s="56" t="s">
        <v>7</v>
      </c>
      <c r="D8" s="56"/>
      <c r="E8" s="56"/>
      <c r="F8" s="56" t="s">
        <v>8</v>
      </c>
      <c r="G8" s="56" t="s">
        <v>9</v>
      </c>
      <c r="H8" s="56"/>
      <c r="I8" s="56"/>
      <c r="J8" s="56"/>
      <c r="K8" s="58" t="s">
        <v>117</v>
      </c>
    </row>
    <row r="9" spans="1:11" ht="63.75" x14ac:dyDescent="0.25">
      <c r="A9" s="56"/>
      <c r="B9" s="56"/>
      <c r="C9" s="32" t="s">
        <v>11</v>
      </c>
      <c r="D9" s="32" t="s">
        <v>12</v>
      </c>
      <c r="E9" s="32" t="s">
        <v>13</v>
      </c>
      <c r="F9" s="56"/>
      <c r="G9" s="32" t="s">
        <v>14</v>
      </c>
      <c r="H9" s="32" t="s">
        <v>15</v>
      </c>
      <c r="I9" s="32" t="s">
        <v>16</v>
      </c>
      <c r="J9" s="32" t="s">
        <v>15</v>
      </c>
      <c r="K9" s="56"/>
    </row>
    <row r="10" spans="1:11" ht="45" x14ac:dyDescent="0.25">
      <c r="A10" s="59" t="s">
        <v>17</v>
      </c>
      <c r="B10" s="10" t="s">
        <v>69</v>
      </c>
      <c r="C10" s="5"/>
      <c r="D10" s="38">
        <v>372.4</v>
      </c>
      <c r="E10" s="44" t="s">
        <v>71</v>
      </c>
      <c r="F10" s="39">
        <v>372.4</v>
      </c>
      <c r="G10" s="5"/>
      <c r="H10" s="5"/>
      <c r="I10" s="44" t="s">
        <v>71</v>
      </c>
      <c r="J10" s="38">
        <v>372.4</v>
      </c>
      <c r="K10" s="13"/>
    </row>
    <row r="11" spans="1:11" ht="45" x14ac:dyDescent="0.25">
      <c r="A11" s="60"/>
      <c r="B11" s="10" t="s">
        <v>69</v>
      </c>
      <c r="C11" s="5"/>
      <c r="D11" s="38">
        <v>414</v>
      </c>
      <c r="E11" s="44" t="s">
        <v>72</v>
      </c>
      <c r="F11" s="39">
        <v>414</v>
      </c>
      <c r="G11" s="5"/>
      <c r="H11" s="5"/>
      <c r="I11" s="44" t="s">
        <v>72</v>
      </c>
      <c r="J11" s="38">
        <v>414</v>
      </c>
      <c r="K11" s="13"/>
    </row>
    <row r="12" spans="1:11" ht="45" x14ac:dyDescent="0.25">
      <c r="A12" s="60"/>
      <c r="B12" s="10" t="s">
        <v>69</v>
      </c>
      <c r="C12" s="5"/>
      <c r="D12" s="38">
        <v>404</v>
      </c>
      <c r="E12" s="44" t="s">
        <v>73</v>
      </c>
      <c r="F12" s="39">
        <v>404</v>
      </c>
      <c r="G12" s="5"/>
      <c r="H12" s="5"/>
      <c r="I12" s="44" t="s">
        <v>73</v>
      </c>
      <c r="J12" s="38">
        <v>404</v>
      </c>
      <c r="K12" s="13"/>
    </row>
    <row r="13" spans="1:11" ht="45" x14ac:dyDescent="0.25">
      <c r="A13" s="60"/>
      <c r="B13" s="10" t="s">
        <v>69</v>
      </c>
      <c r="C13" s="5"/>
      <c r="D13" s="38">
        <v>449</v>
      </c>
      <c r="E13" s="37" t="s">
        <v>74</v>
      </c>
      <c r="F13" s="39">
        <v>449</v>
      </c>
      <c r="G13" s="10"/>
      <c r="H13" s="5"/>
      <c r="I13" s="44" t="s">
        <v>74</v>
      </c>
      <c r="J13" s="38">
        <v>449</v>
      </c>
      <c r="K13" s="13"/>
    </row>
    <row r="14" spans="1:11" ht="27" customHeight="1" x14ac:dyDescent="0.25">
      <c r="A14" s="60"/>
      <c r="B14" s="10" t="s">
        <v>69</v>
      </c>
      <c r="C14" s="5"/>
      <c r="D14" s="38">
        <v>395</v>
      </c>
      <c r="E14" s="12" t="s">
        <v>75</v>
      </c>
      <c r="F14" s="39">
        <v>395</v>
      </c>
      <c r="G14" s="5"/>
      <c r="H14" s="5"/>
      <c r="I14" s="12" t="s">
        <v>75</v>
      </c>
      <c r="J14" s="38">
        <v>395</v>
      </c>
      <c r="K14" s="13"/>
    </row>
    <row r="15" spans="1:11" ht="22.5" customHeight="1" x14ac:dyDescent="0.25">
      <c r="A15" s="60"/>
      <c r="B15" s="10" t="s">
        <v>76</v>
      </c>
      <c r="C15" s="5"/>
      <c r="D15" s="38">
        <v>14360</v>
      </c>
      <c r="E15" s="12" t="s">
        <v>77</v>
      </c>
      <c r="F15" s="39">
        <v>14360</v>
      </c>
      <c r="G15" s="5"/>
      <c r="H15" s="5"/>
      <c r="I15" s="12" t="s">
        <v>77</v>
      </c>
      <c r="J15" s="38">
        <v>14360</v>
      </c>
      <c r="K15" s="13"/>
    </row>
    <row r="16" spans="1:11" ht="24.75" customHeight="1" x14ac:dyDescent="0.25">
      <c r="A16" s="60"/>
      <c r="B16" s="10" t="s">
        <v>69</v>
      </c>
      <c r="C16" s="5"/>
      <c r="D16" s="11">
        <v>1100</v>
      </c>
      <c r="E16" s="12" t="s">
        <v>78</v>
      </c>
      <c r="F16" s="25">
        <v>1100</v>
      </c>
      <c r="G16" s="5"/>
      <c r="H16" s="5"/>
      <c r="I16" s="12" t="s">
        <v>78</v>
      </c>
      <c r="J16" s="11">
        <v>1100</v>
      </c>
      <c r="K16" s="13"/>
    </row>
    <row r="17" spans="1:11" ht="21" customHeight="1" x14ac:dyDescent="0.25">
      <c r="A17" s="60"/>
      <c r="B17" s="10" t="s">
        <v>69</v>
      </c>
      <c r="C17" s="5"/>
      <c r="D17" s="11">
        <v>450</v>
      </c>
      <c r="E17" s="12" t="s">
        <v>79</v>
      </c>
      <c r="F17" s="25">
        <v>450</v>
      </c>
      <c r="G17" s="5"/>
      <c r="H17" s="5"/>
      <c r="I17" s="12" t="s">
        <v>79</v>
      </c>
      <c r="J17" s="11">
        <v>450</v>
      </c>
      <c r="K17" s="13"/>
    </row>
    <row r="18" spans="1:11" ht="15" customHeight="1" x14ac:dyDescent="0.25">
      <c r="A18" s="60"/>
      <c r="B18" s="10" t="s">
        <v>69</v>
      </c>
      <c r="C18" s="14"/>
      <c r="D18" s="16">
        <v>400</v>
      </c>
      <c r="E18" s="12" t="s">
        <v>79</v>
      </c>
      <c r="F18" s="25">
        <v>400</v>
      </c>
      <c r="G18" s="12"/>
      <c r="H18" s="14"/>
      <c r="I18" s="12" t="s">
        <v>79</v>
      </c>
      <c r="J18" s="16">
        <v>400</v>
      </c>
      <c r="K18" s="13"/>
    </row>
    <row r="19" spans="1:11" ht="30.75" customHeight="1" x14ac:dyDescent="0.25">
      <c r="A19" s="60"/>
      <c r="B19" s="10" t="s">
        <v>76</v>
      </c>
      <c r="C19" s="14"/>
      <c r="D19" s="16">
        <v>598</v>
      </c>
      <c r="E19" s="12" t="s">
        <v>80</v>
      </c>
      <c r="F19" s="25">
        <v>598</v>
      </c>
      <c r="G19" s="12"/>
      <c r="H19" s="14"/>
      <c r="I19" s="12" t="s">
        <v>80</v>
      </c>
      <c r="J19" s="16">
        <v>598</v>
      </c>
      <c r="K19" s="13"/>
    </row>
    <row r="20" spans="1:11" ht="30.75" customHeight="1" x14ac:dyDescent="0.25">
      <c r="A20" s="60"/>
      <c r="B20" s="10" t="s">
        <v>69</v>
      </c>
      <c r="C20" s="14"/>
      <c r="D20" s="16">
        <v>863</v>
      </c>
      <c r="E20" s="12" t="s">
        <v>81</v>
      </c>
      <c r="F20" s="25">
        <v>863</v>
      </c>
      <c r="G20" s="12"/>
      <c r="H20" s="14"/>
      <c r="I20" s="12" t="s">
        <v>81</v>
      </c>
      <c r="J20" s="16">
        <v>863</v>
      </c>
      <c r="K20" s="13"/>
    </row>
    <row r="21" spans="1:11" ht="30.75" customHeight="1" x14ac:dyDescent="0.25">
      <c r="A21" s="60"/>
      <c r="B21" s="10" t="s">
        <v>76</v>
      </c>
      <c r="C21" s="14"/>
      <c r="D21" s="16">
        <v>507</v>
      </c>
      <c r="E21" s="12" t="s">
        <v>82</v>
      </c>
      <c r="F21" s="25">
        <v>507</v>
      </c>
      <c r="G21" s="12"/>
      <c r="H21" s="14"/>
      <c r="I21" s="12" t="s">
        <v>82</v>
      </c>
      <c r="J21" s="16">
        <v>507</v>
      </c>
      <c r="K21" s="13"/>
    </row>
    <row r="22" spans="1:11" ht="39" customHeight="1" x14ac:dyDescent="0.25">
      <c r="A22" s="60"/>
      <c r="B22" s="10" t="s">
        <v>76</v>
      </c>
      <c r="C22" s="14"/>
      <c r="D22" s="16">
        <v>790</v>
      </c>
      <c r="E22" s="12" t="s">
        <v>83</v>
      </c>
      <c r="F22" s="25">
        <v>790</v>
      </c>
      <c r="G22" s="12"/>
      <c r="H22" s="14"/>
      <c r="I22" s="12" t="s">
        <v>83</v>
      </c>
      <c r="J22" s="16">
        <v>790</v>
      </c>
      <c r="K22" s="13"/>
    </row>
    <row r="23" spans="1:11" ht="30.75" customHeight="1" x14ac:dyDescent="0.25">
      <c r="A23" s="60"/>
      <c r="B23" s="10" t="s">
        <v>69</v>
      </c>
      <c r="C23" s="14"/>
      <c r="D23" s="16">
        <v>370</v>
      </c>
      <c r="E23" s="12" t="s">
        <v>83</v>
      </c>
      <c r="F23" s="25">
        <v>370</v>
      </c>
      <c r="G23" s="12"/>
      <c r="H23" s="14"/>
      <c r="I23" s="12" t="s">
        <v>83</v>
      </c>
      <c r="J23" s="16">
        <v>370</v>
      </c>
      <c r="K23" s="13"/>
    </row>
    <row r="24" spans="1:11" x14ac:dyDescent="0.25">
      <c r="A24" s="60"/>
      <c r="B24" s="10" t="s">
        <v>69</v>
      </c>
      <c r="C24" s="17"/>
      <c r="D24" s="16">
        <v>370</v>
      </c>
      <c r="E24" s="12" t="s">
        <v>83</v>
      </c>
      <c r="F24" s="25">
        <v>370</v>
      </c>
      <c r="G24" s="12"/>
      <c r="H24" s="14"/>
      <c r="I24" s="12" t="s">
        <v>83</v>
      </c>
      <c r="J24" s="16">
        <v>370</v>
      </c>
      <c r="K24" s="17"/>
    </row>
    <row r="25" spans="1:11" x14ac:dyDescent="0.25">
      <c r="A25" s="60"/>
      <c r="B25" s="10" t="s">
        <v>69</v>
      </c>
      <c r="C25" s="5"/>
      <c r="D25" s="16">
        <v>207.9</v>
      </c>
      <c r="E25" s="12" t="s">
        <v>79</v>
      </c>
      <c r="F25" s="25">
        <f>D25</f>
        <v>207.9</v>
      </c>
      <c r="G25" s="12"/>
      <c r="H25" s="14"/>
      <c r="I25" s="12" t="str">
        <f>E25</f>
        <v>Пульсоксиметр</v>
      </c>
      <c r="J25" s="16">
        <f>D25</f>
        <v>207.9</v>
      </c>
      <c r="K25" s="13"/>
    </row>
    <row r="26" spans="1:11" ht="28.5" customHeight="1" x14ac:dyDescent="0.25">
      <c r="A26" s="60"/>
      <c r="B26" s="10" t="s">
        <v>69</v>
      </c>
      <c r="C26" s="5"/>
      <c r="D26" s="16">
        <v>819.5</v>
      </c>
      <c r="E26" s="12" t="s">
        <v>80</v>
      </c>
      <c r="F26" s="25">
        <f t="shared" ref="F26:F27" si="0">D26</f>
        <v>819.5</v>
      </c>
      <c r="G26" s="12"/>
      <c r="H26" s="14"/>
      <c r="I26" s="12" t="str">
        <f t="shared" ref="I26:I27" si="1">E26</f>
        <v>Безконтактний термометр</v>
      </c>
      <c r="J26" s="16">
        <f t="shared" ref="J26:J27" si="2">D26</f>
        <v>819.5</v>
      </c>
      <c r="K26" s="13"/>
    </row>
    <row r="27" spans="1:11" x14ac:dyDescent="0.25">
      <c r="A27" s="60"/>
      <c r="B27" s="20" t="s">
        <v>69</v>
      </c>
      <c r="C27" s="5"/>
      <c r="D27" s="16">
        <v>448</v>
      </c>
      <c r="E27" s="12" t="s">
        <v>83</v>
      </c>
      <c r="F27" s="25">
        <f t="shared" si="0"/>
        <v>448</v>
      </c>
      <c r="G27" s="12"/>
      <c r="H27" s="14"/>
      <c r="I27" s="12" t="str">
        <f t="shared" si="1"/>
        <v>Мішок АМБУ</v>
      </c>
      <c r="J27" s="16">
        <f t="shared" si="2"/>
        <v>448</v>
      </c>
      <c r="K27" s="13"/>
    </row>
    <row r="28" spans="1:11" ht="42.75" customHeight="1" x14ac:dyDescent="0.25">
      <c r="A28" s="60"/>
      <c r="B28" s="20" t="s">
        <v>69</v>
      </c>
      <c r="C28" s="5"/>
      <c r="D28" s="16">
        <v>5900</v>
      </c>
      <c r="E28" s="12" t="s">
        <v>84</v>
      </c>
      <c r="F28" s="25">
        <f t="shared" ref="F28:F38" si="3">D28</f>
        <v>5900</v>
      </c>
      <c r="G28" s="12"/>
      <c r="H28" s="14"/>
      <c r="I28" s="12" t="str">
        <f t="shared" ref="I28:I38" si="4">E28</f>
        <v>Багато-ний пристрій НР 135А/20</v>
      </c>
      <c r="J28" s="16">
        <f t="shared" ref="J28:J38" si="5">D28</f>
        <v>5900</v>
      </c>
      <c r="K28" s="13"/>
    </row>
    <row r="29" spans="1:11" x14ac:dyDescent="0.25">
      <c r="A29" s="60"/>
      <c r="B29" s="20" t="s">
        <v>69</v>
      </c>
      <c r="C29" s="5"/>
      <c r="D29" s="16">
        <v>420</v>
      </c>
      <c r="E29" s="12" t="s">
        <v>83</v>
      </c>
      <c r="F29" s="25">
        <f t="shared" si="3"/>
        <v>420</v>
      </c>
      <c r="G29" s="12"/>
      <c r="H29" s="14"/>
      <c r="I29" s="12" t="str">
        <f t="shared" si="4"/>
        <v>Мішок АМБУ</v>
      </c>
      <c r="J29" s="16">
        <f t="shared" si="5"/>
        <v>420</v>
      </c>
      <c r="K29" s="13"/>
    </row>
    <row r="30" spans="1:11" x14ac:dyDescent="0.25">
      <c r="A30" s="60"/>
      <c r="B30" s="20" t="s">
        <v>69</v>
      </c>
      <c r="C30" s="5"/>
      <c r="D30" s="16">
        <v>449</v>
      </c>
      <c r="E30" s="12" t="s">
        <v>79</v>
      </c>
      <c r="F30" s="25">
        <f t="shared" si="3"/>
        <v>449</v>
      </c>
      <c r="G30" s="12"/>
      <c r="H30" s="14"/>
      <c r="I30" s="12" t="str">
        <f t="shared" si="4"/>
        <v>Пульсоксиметр</v>
      </c>
      <c r="J30" s="16">
        <f t="shared" si="5"/>
        <v>449</v>
      </c>
      <c r="K30" s="13"/>
    </row>
    <row r="31" spans="1:11" ht="26.25" customHeight="1" x14ac:dyDescent="0.25">
      <c r="A31" s="60"/>
      <c r="B31" s="20" t="s">
        <v>69</v>
      </c>
      <c r="C31" s="5"/>
      <c r="D31" s="16">
        <v>357</v>
      </c>
      <c r="E31" s="12" t="s">
        <v>80</v>
      </c>
      <c r="F31" s="25">
        <f t="shared" si="3"/>
        <v>357</v>
      </c>
      <c r="G31" s="12"/>
      <c r="H31" s="14"/>
      <c r="I31" s="12" t="str">
        <f t="shared" si="4"/>
        <v>Безконтактний термометр</v>
      </c>
      <c r="J31" s="16">
        <f t="shared" si="5"/>
        <v>357</v>
      </c>
      <c r="K31" s="13"/>
    </row>
    <row r="32" spans="1:11" ht="25.5" x14ac:dyDescent="0.25">
      <c r="A32" s="60"/>
      <c r="B32" s="20" t="s">
        <v>69</v>
      </c>
      <c r="C32" s="5"/>
      <c r="D32" s="16">
        <v>414</v>
      </c>
      <c r="E32" s="12" t="s">
        <v>85</v>
      </c>
      <c r="F32" s="25">
        <f t="shared" si="3"/>
        <v>414</v>
      </c>
      <c r="G32" s="12"/>
      <c r="H32" s="14"/>
      <c r="I32" s="12" t="str">
        <f t="shared" si="4"/>
        <v>Глюкометр Gamma</v>
      </c>
      <c r="J32" s="16">
        <f t="shared" si="5"/>
        <v>414</v>
      </c>
      <c r="K32" s="13"/>
    </row>
    <row r="33" spans="1:11" x14ac:dyDescent="0.25">
      <c r="A33" s="60"/>
      <c r="B33" s="20" t="s">
        <v>69</v>
      </c>
      <c r="C33" s="5"/>
      <c r="D33" s="16">
        <v>449</v>
      </c>
      <c r="E33" s="12" t="s">
        <v>79</v>
      </c>
      <c r="F33" s="25">
        <f t="shared" si="3"/>
        <v>449</v>
      </c>
      <c r="G33" s="12"/>
      <c r="H33" s="14"/>
      <c r="I33" s="12" t="str">
        <f t="shared" si="4"/>
        <v>Пульсоксиметр</v>
      </c>
      <c r="J33" s="16">
        <f t="shared" si="5"/>
        <v>449</v>
      </c>
      <c r="K33" s="13"/>
    </row>
    <row r="34" spans="1:11" ht="25.5" customHeight="1" x14ac:dyDescent="0.25">
      <c r="A34" s="60"/>
      <c r="B34" s="20" t="s">
        <v>69</v>
      </c>
      <c r="C34" s="5"/>
      <c r="D34" s="16">
        <v>566.79</v>
      </c>
      <c r="E34" s="12" t="s">
        <v>86</v>
      </c>
      <c r="F34" s="25">
        <f t="shared" si="3"/>
        <v>566.79</v>
      </c>
      <c r="G34" s="12"/>
      <c r="H34" s="14"/>
      <c r="I34" s="12" t="str">
        <f t="shared" si="4"/>
        <v>Пульсоксиметр Linke LK88</v>
      </c>
      <c r="J34" s="16">
        <f t="shared" si="5"/>
        <v>566.79</v>
      </c>
      <c r="K34" s="13"/>
    </row>
    <row r="35" spans="1:11" ht="24" customHeight="1" x14ac:dyDescent="0.25">
      <c r="A35" s="60"/>
      <c r="B35" s="20" t="s">
        <v>69</v>
      </c>
      <c r="C35" s="5"/>
      <c r="D35" s="16">
        <v>3201</v>
      </c>
      <c r="E35" s="12" t="s">
        <v>87</v>
      </c>
      <c r="F35" s="25">
        <f t="shared" si="3"/>
        <v>3201</v>
      </c>
      <c r="G35" s="12"/>
      <c r="H35" s="14"/>
      <c r="I35" s="12" t="str">
        <f t="shared" si="4"/>
        <v>Відсмоктувач мед. 'Біомед' 7Е-А</v>
      </c>
      <c r="J35" s="16">
        <f t="shared" si="5"/>
        <v>3201</v>
      </c>
      <c r="K35" s="13"/>
    </row>
    <row r="36" spans="1:11" ht="30.75" customHeight="1" x14ac:dyDescent="0.25">
      <c r="A36" s="60"/>
      <c r="B36" s="20" t="s">
        <v>69</v>
      </c>
      <c r="C36" s="5"/>
      <c r="D36" s="16">
        <v>1567.5</v>
      </c>
      <c r="E36" s="12" t="s">
        <v>88</v>
      </c>
      <c r="F36" s="25">
        <f t="shared" si="3"/>
        <v>1567.5</v>
      </c>
      <c r="G36" s="12"/>
      <c r="H36" s="14"/>
      <c r="I36" s="12" t="str">
        <f t="shared" si="4"/>
        <v>Мішок АМБУ дорослий</v>
      </c>
      <c r="J36" s="16">
        <f t="shared" si="5"/>
        <v>1567.5</v>
      </c>
      <c r="K36" s="13"/>
    </row>
    <row r="37" spans="1:11" x14ac:dyDescent="0.25">
      <c r="A37" s="60"/>
      <c r="B37" s="20" t="s">
        <v>76</v>
      </c>
      <c r="C37" s="5"/>
      <c r="D37" s="16">
        <v>249</v>
      </c>
      <c r="E37" s="12" t="s">
        <v>89</v>
      </c>
      <c r="F37" s="25">
        <f t="shared" si="3"/>
        <v>249</v>
      </c>
      <c r="G37" s="12"/>
      <c r="H37" s="14"/>
      <c r="I37" s="12" t="str">
        <f t="shared" si="4"/>
        <v>Ваги підголові</v>
      </c>
      <c r="J37" s="16">
        <f t="shared" si="5"/>
        <v>249</v>
      </c>
      <c r="K37" s="13"/>
    </row>
    <row r="38" spans="1:11" ht="15" customHeight="1" x14ac:dyDescent="0.25">
      <c r="A38" s="60"/>
      <c r="B38" s="20" t="s">
        <v>69</v>
      </c>
      <c r="C38" s="5"/>
      <c r="D38" s="16">
        <v>374.6</v>
      </c>
      <c r="E38" s="12" t="s">
        <v>90</v>
      </c>
      <c r="F38" s="25">
        <f t="shared" si="3"/>
        <v>374.6</v>
      </c>
      <c r="G38" s="12"/>
      <c r="H38" s="14"/>
      <c r="I38" s="12" t="str">
        <f t="shared" si="4"/>
        <v>Гигрометр ВИТ-2</v>
      </c>
      <c r="J38" s="16">
        <f t="shared" si="5"/>
        <v>374.6</v>
      </c>
      <c r="K38" s="13"/>
    </row>
    <row r="39" spans="1:11" x14ac:dyDescent="0.25">
      <c r="A39" s="60"/>
      <c r="B39" s="40" t="s">
        <v>20</v>
      </c>
      <c r="C39" s="40"/>
      <c r="D39" s="41">
        <f>SUM(D10:D38)</f>
        <v>37265.69</v>
      </c>
      <c r="E39" s="42" t="s">
        <v>21</v>
      </c>
      <c r="F39" s="41">
        <f>SUM(F10:F38)</f>
        <v>37265.69</v>
      </c>
      <c r="G39" s="42" t="s">
        <v>21</v>
      </c>
      <c r="H39" s="40"/>
      <c r="I39" s="42" t="s">
        <v>21</v>
      </c>
      <c r="J39" s="41">
        <f>SUM(J10:J38)</f>
        <v>37265.69</v>
      </c>
      <c r="K39" s="40"/>
    </row>
    <row r="40" spans="1:11" ht="25.5" x14ac:dyDescent="0.25">
      <c r="A40" s="60"/>
      <c r="B40" s="20" t="s">
        <v>69</v>
      </c>
      <c r="C40" s="5"/>
      <c r="D40" s="16">
        <v>188.93</v>
      </c>
      <c r="E40" s="12" t="s">
        <v>91</v>
      </c>
      <c r="F40" s="15">
        <f>D40</f>
        <v>188.93</v>
      </c>
      <c r="G40" s="12"/>
      <c r="H40" s="14"/>
      <c r="I40" s="12" t="str">
        <f>E40</f>
        <v>Пульсоксиметр linke lk 88</v>
      </c>
      <c r="J40" s="16">
        <f>D40</f>
        <v>188.93</v>
      </c>
      <c r="K40" s="13"/>
    </row>
    <row r="41" spans="1:11" ht="25.5" x14ac:dyDescent="0.25">
      <c r="A41" s="60"/>
      <c r="B41" s="20" t="s">
        <v>69</v>
      </c>
      <c r="C41" s="5"/>
      <c r="D41" s="16">
        <v>299</v>
      </c>
      <c r="E41" s="12" t="s">
        <v>92</v>
      </c>
      <c r="F41" s="15">
        <f t="shared" ref="F41:F61" si="6">D41</f>
        <v>299</v>
      </c>
      <c r="G41" s="12"/>
      <c r="H41" s="14"/>
      <c r="I41" s="12" t="str">
        <f t="shared" ref="I41:I61" si="7">E41</f>
        <v>Термометр BASH</v>
      </c>
      <c r="J41" s="16">
        <f t="shared" ref="J41:J61" si="8">D41</f>
        <v>299</v>
      </c>
      <c r="K41" s="13"/>
    </row>
    <row r="42" spans="1:11" ht="24.75" customHeight="1" x14ac:dyDescent="0.25">
      <c r="A42" s="60"/>
      <c r="B42" s="20" t="s">
        <v>69</v>
      </c>
      <c r="C42" s="5"/>
      <c r="D42" s="16">
        <v>369.7</v>
      </c>
      <c r="E42" s="12" t="s">
        <v>93</v>
      </c>
      <c r="F42" s="15">
        <f t="shared" si="6"/>
        <v>369.7</v>
      </c>
      <c r="G42" s="12"/>
      <c r="H42" s="14"/>
      <c r="I42" s="12" t="str">
        <f t="shared" si="7"/>
        <v>Тонометр Gamma-700K стандаот</v>
      </c>
      <c r="J42" s="16">
        <f t="shared" si="8"/>
        <v>369.7</v>
      </c>
      <c r="K42" s="13"/>
    </row>
    <row r="43" spans="1:11" ht="22.5" customHeight="1" x14ac:dyDescent="0.25">
      <c r="A43" s="60"/>
      <c r="B43" s="10" t="s">
        <v>69</v>
      </c>
      <c r="C43" s="5"/>
      <c r="D43" s="16">
        <v>750</v>
      </c>
      <c r="E43" s="12" t="s">
        <v>94</v>
      </c>
      <c r="F43" s="15">
        <f t="shared" si="6"/>
        <v>750</v>
      </c>
      <c r="G43" s="12"/>
      <c r="H43" s="14"/>
      <c r="I43" s="12" t="str">
        <f t="shared" si="7"/>
        <v>Підставка для рециркулятора ORBB</v>
      </c>
      <c r="J43" s="16">
        <f t="shared" si="8"/>
        <v>750</v>
      </c>
      <c r="K43" s="13"/>
    </row>
    <row r="44" spans="1:11" ht="38.25" x14ac:dyDescent="0.25">
      <c r="A44" s="60"/>
      <c r="B44" s="10" t="s">
        <v>69</v>
      </c>
      <c r="C44" s="17"/>
      <c r="D44" s="16">
        <v>2432</v>
      </c>
      <c r="E44" s="12" t="s">
        <v>95</v>
      </c>
      <c r="F44" s="15">
        <f t="shared" si="6"/>
        <v>2432</v>
      </c>
      <c r="G44" s="12"/>
      <c r="H44" s="14"/>
      <c r="I44" s="12" t="str">
        <f t="shared" si="7"/>
        <v>Бактерицидний рецир.BactoSfera ORBB 100</v>
      </c>
      <c r="J44" s="16">
        <f t="shared" si="8"/>
        <v>2432</v>
      </c>
      <c r="K44" s="17"/>
    </row>
    <row r="45" spans="1:11" ht="52.5" customHeight="1" x14ac:dyDescent="0.25">
      <c r="A45" s="60"/>
      <c r="B45" s="10" t="s">
        <v>69</v>
      </c>
      <c r="C45" s="5"/>
      <c r="D45" s="16">
        <v>40000</v>
      </c>
      <c r="E45" s="12" t="s">
        <v>96</v>
      </c>
      <c r="F45" s="15">
        <f t="shared" si="6"/>
        <v>40000</v>
      </c>
      <c r="G45" s="12"/>
      <c r="H45" s="14"/>
      <c r="I45" s="12" t="str">
        <f t="shared" si="7"/>
        <v>Пост медсестри</v>
      </c>
      <c r="J45" s="16">
        <f t="shared" si="8"/>
        <v>40000</v>
      </c>
      <c r="K45" s="13"/>
    </row>
    <row r="46" spans="1:11" x14ac:dyDescent="0.25">
      <c r="A46" s="60"/>
      <c r="B46" s="10" t="s">
        <v>69</v>
      </c>
      <c r="C46" s="5"/>
      <c r="D46" s="16">
        <v>5280</v>
      </c>
      <c r="E46" s="12" t="s">
        <v>97</v>
      </c>
      <c r="F46" s="15">
        <f t="shared" si="6"/>
        <v>5280</v>
      </c>
      <c r="G46" s="12"/>
      <c r="H46" s="14"/>
      <c r="I46" s="12" t="str">
        <f t="shared" si="7"/>
        <v>Шафа медична</v>
      </c>
      <c r="J46" s="16">
        <f t="shared" si="8"/>
        <v>5280</v>
      </c>
      <c r="K46" s="13"/>
    </row>
    <row r="47" spans="1:11" x14ac:dyDescent="0.25">
      <c r="A47" s="61"/>
      <c r="B47" s="40" t="s">
        <v>23</v>
      </c>
      <c r="C47" s="40"/>
      <c r="D47" s="41">
        <f>SUM(D40:D46)</f>
        <v>49319.63</v>
      </c>
      <c r="E47" s="42" t="s">
        <v>21</v>
      </c>
      <c r="F47" s="41">
        <f>SUM(F40:F46)</f>
        <v>49319.63</v>
      </c>
      <c r="G47" s="42" t="s">
        <v>21</v>
      </c>
      <c r="H47" s="40"/>
      <c r="I47" s="42" t="s">
        <v>21</v>
      </c>
      <c r="J47" s="41">
        <f>SUM(J40:J46)</f>
        <v>49319.63</v>
      </c>
      <c r="K47" s="40"/>
    </row>
    <row r="48" spans="1:11" x14ac:dyDescent="0.25">
      <c r="A48" s="57" t="s">
        <v>25</v>
      </c>
      <c r="B48" s="57"/>
      <c r="C48" s="21"/>
      <c r="D48" s="22">
        <f>D47+D39</f>
        <v>86585.32</v>
      </c>
      <c r="E48" s="23" t="s">
        <v>21</v>
      </c>
      <c r="F48" s="22">
        <f>F47+F39</f>
        <v>86585.32</v>
      </c>
      <c r="G48" s="23" t="s">
        <v>21</v>
      </c>
      <c r="H48" s="21">
        <v>0</v>
      </c>
      <c r="I48" s="23" t="s">
        <v>21</v>
      </c>
      <c r="J48" s="22">
        <f>J47+J39</f>
        <v>86585.32</v>
      </c>
      <c r="K48" s="21">
        <v>0</v>
      </c>
    </row>
    <row r="49" spans="1:11" x14ac:dyDescent="0.25">
      <c r="A49" s="62" t="s">
        <v>26</v>
      </c>
      <c r="B49" s="10" t="s">
        <v>76</v>
      </c>
      <c r="C49" s="5"/>
      <c r="D49" s="16">
        <v>3461</v>
      </c>
      <c r="E49" s="12" t="s">
        <v>98</v>
      </c>
      <c r="F49" s="15">
        <f t="shared" si="6"/>
        <v>3461</v>
      </c>
      <c r="G49" s="12"/>
      <c r="H49" s="14"/>
      <c r="I49" s="12" t="str">
        <f t="shared" si="7"/>
        <v>Тумба для взуття</v>
      </c>
      <c r="J49" s="16">
        <f t="shared" si="8"/>
        <v>3461</v>
      </c>
      <c r="K49" s="13"/>
    </row>
    <row r="50" spans="1:11" ht="51" x14ac:dyDescent="0.25">
      <c r="A50" s="60"/>
      <c r="B50" s="10" t="s">
        <v>69</v>
      </c>
      <c r="C50" s="5"/>
      <c r="D50" s="16">
        <v>6399</v>
      </c>
      <c r="E50" s="12" t="s">
        <v>99</v>
      </c>
      <c r="F50" s="15">
        <f t="shared" si="6"/>
        <v>6399</v>
      </c>
      <c r="G50" s="12"/>
      <c r="H50" s="14"/>
      <c r="I50" s="12" t="str">
        <f t="shared" si="7"/>
        <v>Пральна машина" Vestfrost XMV105F4"</v>
      </c>
      <c r="J50" s="16">
        <f t="shared" si="8"/>
        <v>6399</v>
      </c>
      <c r="K50" s="13"/>
    </row>
    <row r="51" spans="1:11" x14ac:dyDescent="0.25">
      <c r="A51" s="60"/>
      <c r="B51" s="10" t="s">
        <v>76</v>
      </c>
      <c r="C51" s="5"/>
      <c r="D51" s="16">
        <v>10000</v>
      </c>
      <c r="E51" s="12" t="s">
        <v>100</v>
      </c>
      <c r="F51" s="15">
        <f t="shared" si="6"/>
        <v>10000</v>
      </c>
      <c r="G51" s="12"/>
      <c r="H51" s="14"/>
      <c r="I51" s="12" t="str">
        <f t="shared" si="7"/>
        <v>Диван"Гранд"</v>
      </c>
      <c r="J51" s="16">
        <f t="shared" si="8"/>
        <v>10000</v>
      </c>
      <c r="K51" s="13"/>
    </row>
    <row r="52" spans="1:11" x14ac:dyDescent="0.25">
      <c r="A52" s="60"/>
      <c r="B52" s="10" t="s">
        <v>101</v>
      </c>
      <c r="C52" s="5"/>
      <c r="D52" s="36">
        <v>23180</v>
      </c>
      <c r="E52" s="12" t="s">
        <v>102</v>
      </c>
      <c r="F52" s="15">
        <f t="shared" si="6"/>
        <v>23180</v>
      </c>
      <c r="G52" s="12"/>
      <c r="H52" s="14"/>
      <c r="I52" s="12" t="str">
        <f t="shared" si="7"/>
        <v>Простирадло</v>
      </c>
      <c r="J52" s="16">
        <f t="shared" si="8"/>
        <v>23180</v>
      </c>
      <c r="K52" s="13"/>
    </row>
    <row r="53" spans="1:11" x14ac:dyDescent="0.25">
      <c r="A53" s="60"/>
      <c r="B53" s="10" t="s">
        <v>101</v>
      </c>
      <c r="C53" s="5"/>
      <c r="D53" s="16">
        <v>7000</v>
      </c>
      <c r="E53" s="12" t="s">
        <v>103</v>
      </c>
      <c r="F53" s="15">
        <f t="shared" ref="F53:F59" si="9">D53</f>
        <v>7000</v>
      </c>
      <c r="G53" s="12"/>
      <c r="H53" s="14"/>
      <c r="I53" s="12" t="str">
        <f t="shared" ref="I53:I59" si="10">E53</f>
        <v>Наволочка</v>
      </c>
      <c r="J53" s="16">
        <f t="shared" ref="J53:J59" si="11">D53</f>
        <v>7000</v>
      </c>
      <c r="K53" s="13"/>
    </row>
    <row r="54" spans="1:11" x14ac:dyDescent="0.25">
      <c r="A54" s="60"/>
      <c r="B54" s="10" t="s">
        <v>101</v>
      </c>
      <c r="C54" s="5"/>
      <c r="D54" s="16">
        <v>44820</v>
      </c>
      <c r="E54" s="12" t="s">
        <v>104</v>
      </c>
      <c r="F54" s="15">
        <f t="shared" si="9"/>
        <v>44820</v>
      </c>
      <c r="G54" s="12"/>
      <c r="H54" s="14"/>
      <c r="I54" s="12" t="str">
        <f t="shared" si="10"/>
        <v>Півковдра</v>
      </c>
      <c r="J54" s="16">
        <f t="shared" si="11"/>
        <v>44820</v>
      </c>
      <c r="K54" s="13"/>
    </row>
    <row r="55" spans="1:11" ht="24" customHeight="1" x14ac:dyDescent="0.25">
      <c r="A55" s="60"/>
      <c r="B55" s="10" t="s">
        <v>105</v>
      </c>
      <c r="C55" s="5"/>
      <c r="D55" s="16">
        <v>19152</v>
      </c>
      <c r="E55" s="12" t="s">
        <v>106</v>
      </c>
      <c r="F55" s="15">
        <f t="shared" si="9"/>
        <v>19152</v>
      </c>
      <c r="G55" s="12"/>
      <c r="H55" s="14"/>
      <c r="I55" s="12" t="str">
        <f t="shared" si="10"/>
        <v>Набір постільної білизни</v>
      </c>
      <c r="J55" s="16">
        <f t="shared" si="11"/>
        <v>19152</v>
      </c>
      <c r="K55" s="13"/>
    </row>
    <row r="56" spans="1:11" ht="25.5" x14ac:dyDescent="0.25">
      <c r="A56" s="60"/>
      <c r="B56" s="10" t="s">
        <v>105</v>
      </c>
      <c r="C56" s="5"/>
      <c r="D56" s="16">
        <v>8812.7999999999993</v>
      </c>
      <c r="E56" s="12" t="s">
        <v>107</v>
      </c>
      <c r="F56" s="15">
        <f t="shared" si="9"/>
        <v>8812.7999999999993</v>
      </c>
      <c r="G56" s="12"/>
      <c r="H56" s="14"/>
      <c r="I56" s="12" t="str">
        <f t="shared" si="10"/>
        <v>Матрац 70*190*8</v>
      </c>
      <c r="J56" s="16">
        <f t="shared" si="11"/>
        <v>8812.7999999999993</v>
      </c>
      <c r="K56" s="13"/>
    </row>
    <row r="57" spans="1:11" ht="25.5" x14ac:dyDescent="0.25">
      <c r="A57" s="60"/>
      <c r="B57" s="10" t="s">
        <v>105</v>
      </c>
      <c r="C57" s="5"/>
      <c r="D57" s="16">
        <v>2411.52</v>
      </c>
      <c r="E57" s="12" t="s">
        <v>108</v>
      </c>
      <c r="F57" s="15">
        <f t="shared" si="9"/>
        <v>2411.52</v>
      </c>
      <c r="G57" s="12"/>
      <c r="H57" s="14"/>
      <c r="I57" s="12" t="str">
        <f t="shared" si="10"/>
        <v>Рушник Махровий</v>
      </c>
      <c r="J57" s="16">
        <f t="shared" si="11"/>
        <v>2411.52</v>
      </c>
      <c r="K57" s="13"/>
    </row>
    <row r="58" spans="1:11" x14ac:dyDescent="0.25">
      <c r="A58" s="60"/>
      <c r="B58" s="40" t="s">
        <v>65</v>
      </c>
      <c r="C58" s="40"/>
      <c r="D58" s="41">
        <f>SUM(D49:D57)</f>
        <v>125236.32</v>
      </c>
      <c r="E58" s="42" t="s">
        <v>21</v>
      </c>
      <c r="F58" s="41">
        <f>SUM(F49:F57)</f>
        <v>125236.32</v>
      </c>
      <c r="G58" s="42" t="s">
        <v>21</v>
      </c>
      <c r="H58" s="40"/>
      <c r="I58" s="42" t="s">
        <v>21</v>
      </c>
      <c r="J58" s="41">
        <f>SUM(J49:J57)</f>
        <v>125236.32</v>
      </c>
      <c r="K58" s="40"/>
    </row>
    <row r="59" spans="1:11" ht="38.25" x14ac:dyDescent="0.25">
      <c r="A59" s="60"/>
      <c r="B59" s="10" t="s">
        <v>109</v>
      </c>
      <c r="C59" s="5"/>
      <c r="D59" s="16">
        <v>208600</v>
      </c>
      <c r="E59" s="12" t="s">
        <v>110</v>
      </c>
      <c r="F59" s="15">
        <f t="shared" si="9"/>
        <v>208600</v>
      </c>
      <c r="G59" s="12"/>
      <c r="H59" s="14"/>
      <c r="I59" s="12" t="str">
        <f t="shared" si="10"/>
        <v>Приліжковий монітор пацієнта PVM-4763</v>
      </c>
      <c r="J59" s="16">
        <f t="shared" si="11"/>
        <v>208600</v>
      </c>
      <c r="K59" s="13"/>
    </row>
    <row r="60" spans="1:11" ht="25.5" x14ac:dyDescent="0.25">
      <c r="A60" s="60"/>
      <c r="B60" s="10" t="s">
        <v>109</v>
      </c>
      <c r="C60" s="17"/>
      <c r="D60" s="16">
        <v>53900</v>
      </c>
      <c r="E60" s="12" t="s">
        <v>111</v>
      </c>
      <c r="F60" s="15">
        <f t="shared" si="6"/>
        <v>53900</v>
      </c>
      <c r="G60" s="12"/>
      <c r="H60" s="14"/>
      <c r="I60" s="12" t="str">
        <f t="shared" si="7"/>
        <v>Електрокардіограф ECG-3150</v>
      </c>
      <c r="J60" s="16">
        <f t="shared" si="8"/>
        <v>53900</v>
      </c>
      <c r="K60" s="17"/>
    </row>
    <row r="61" spans="1:11" ht="32.25" customHeight="1" x14ac:dyDescent="0.25">
      <c r="A61" s="60"/>
      <c r="B61" s="10" t="s">
        <v>105</v>
      </c>
      <c r="C61" s="10"/>
      <c r="D61" s="10">
        <v>1.86</v>
      </c>
      <c r="E61" s="10" t="s">
        <v>112</v>
      </c>
      <c r="F61" s="10">
        <f t="shared" si="6"/>
        <v>1.86</v>
      </c>
      <c r="G61" s="10"/>
      <c r="H61" s="10"/>
      <c r="I61" s="10" t="str">
        <f t="shared" si="7"/>
        <v>Наматрацник (90*190*10</v>
      </c>
      <c r="J61" s="10">
        <f t="shared" si="8"/>
        <v>1.86</v>
      </c>
      <c r="K61" s="43"/>
    </row>
    <row r="62" spans="1:11" ht="25.5" customHeight="1" x14ac:dyDescent="0.25">
      <c r="A62" s="60"/>
      <c r="B62" s="5" t="s">
        <v>105</v>
      </c>
      <c r="C62" s="5"/>
      <c r="D62" s="36">
        <v>1.86</v>
      </c>
      <c r="E62" s="4" t="s">
        <v>113</v>
      </c>
      <c r="F62" s="15">
        <f t="shared" ref="F62:F66" si="12">D62</f>
        <v>1.86</v>
      </c>
      <c r="G62" s="12"/>
      <c r="H62" s="14"/>
      <c r="I62" s="12" t="str">
        <f t="shared" ref="I62:I66" si="13">E62</f>
        <v>Матрац (90*190*10)</v>
      </c>
      <c r="J62" s="16">
        <f t="shared" ref="J62:J66" si="14">D62</f>
        <v>1.86</v>
      </c>
      <c r="K62" s="32"/>
    </row>
    <row r="63" spans="1:11" ht="25.5" x14ac:dyDescent="0.25">
      <c r="A63" s="60"/>
      <c r="B63" s="5" t="s">
        <v>69</v>
      </c>
      <c r="C63" s="5"/>
      <c r="D63" s="24">
        <v>7647.5</v>
      </c>
      <c r="E63" s="4" t="s">
        <v>114</v>
      </c>
      <c r="F63" s="15">
        <f t="shared" si="12"/>
        <v>7647.5</v>
      </c>
      <c r="G63" s="12"/>
      <c r="H63" s="14"/>
      <c r="I63" s="12" t="str">
        <f t="shared" si="13"/>
        <v>Кондиціонер HPC PT -09 H</v>
      </c>
      <c r="J63" s="16">
        <f t="shared" si="14"/>
        <v>7647.5</v>
      </c>
      <c r="K63" s="32"/>
    </row>
    <row r="64" spans="1:11" ht="25.5" x14ac:dyDescent="0.25">
      <c r="A64" s="60"/>
      <c r="B64" s="5" t="s">
        <v>69</v>
      </c>
      <c r="C64" s="5"/>
      <c r="D64" s="24">
        <v>7647.5</v>
      </c>
      <c r="E64" s="4" t="s">
        <v>114</v>
      </c>
      <c r="F64" s="15">
        <f t="shared" si="12"/>
        <v>7647.5</v>
      </c>
      <c r="G64" s="12"/>
      <c r="H64" s="14"/>
      <c r="I64" s="12" t="str">
        <f t="shared" si="13"/>
        <v>Кондиціонер HPC PT -09 H</v>
      </c>
      <c r="J64" s="16">
        <f t="shared" si="14"/>
        <v>7647.5</v>
      </c>
      <c r="K64" s="32"/>
    </row>
    <row r="65" spans="1:11" ht="25.5" x14ac:dyDescent="0.25">
      <c r="A65" s="60"/>
      <c r="B65" s="5" t="s">
        <v>69</v>
      </c>
      <c r="C65" s="5"/>
      <c r="D65" s="24">
        <v>6000</v>
      </c>
      <c r="E65" s="4" t="s">
        <v>115</v>
      </c>
      <c r="F65" s="15">
        <f t="shared" si="12"/>
        <v>6000</v>
      </c>
      <c r="G65" s="12"/>
      <c r="H65" s="14"/>
      <c r="I65" s="12" t="str">
        <f t="shared" si="13"/>
        <v xml:space="preserve">Диван "Малютка" </v>
      </c>
      <c r="J65" s="16">
        <f t="shared" si="14"/>
        <v>6000</v>
      </c>
      <c r="K65" s="32"/>
    </row>
    <row r="66" spans="1:11" ht="25.5" x14ac:dyDescent="0.25">
      <c r="A66" s="60"/>
      <c r="B66" s="5" t="s">
        <v>69</v>
      </c>
      <c r="C66" s="5"/>
      <c r="D66" s="26">
        <v>10500</v>
      </c>
      <c r="E66" s="6" t="s">
        <v>116</v>
      </c>
      <c r="F66" s="15">
        <f t="shared" si="12"/>
        <v>10500</v>
      </c>
      <c r="G66" s="12"/>
      <c r="H66" s="14"/>
      <c r="I66" s="12" t="str">
        <f t="shared" si="13"/>
        <v>Шафа операційна</v>
      </c>
      <c r="J66" s="16">
        <f t="shared" si="14"/>
        <v>10500</v>
      </c>
      <c r="K66" s="32"/>
    </row>
    <row r="67" spans="1:11" x14ac:dyDescent="0.25">
      <c r="A67" s="60"/>
      <c r="B67" s="40" t="s">
        <v>67</v>
      </c>
      <c r="C67" s="40"/>
      <c r="D67" s="41">
        <f>SUM(D59:D66)</f>
        <v>294298.71999999997</v>
      </c>
      <c r="E67" s="42" t="s">
        <v>21</v>
      </c>
      <c r="F67" s="41">
        <f>SUM(F59:F66)</f>
        <v>294298.71999999997</v>
      </c>
      <c r="G67" s="42" t="s">
        <v>21</v>
      </c>
      <c r="H67" s="40"/>
      <c r="I67" s="42" t="s">
        <v>21</v>
      </c>
      <c r="J67" s="41">
        <f>SUM(J59:J66)</f>
        <v>294298.71999999997</v>
      </c>
      <c r="K67" s="40"/>
    </row>
    <row r="68" spans="1:11" ht="22.5" customHeight="1" x14ac:dyDescent="0.25">
      <c r="A68" s="48" t="s">
        <v>68</v>
      </c>
      <c r="B68" s="49"/>
      <c r="C68" s="30"/>
      <c r="D68" s="35">
        <f>D39+D47+D58+D67</f>
        <v>506120.36</v>
      </c>
      <c r="E68" s="35"/>
      <c r="F68" s="35">
        <f t="shared" ref="E68:J68" si="15">F39+F47+F58+F67</f>
        <v>506120.36</v>
      </c>
      <c r="G68" s="35"/>
      <c r="H68" s="35"/>
      <c r="I68" s="35"/>
      <c r="J68" s="35">
        <f t="shared" si="15"/>
        <v>506120.36</v>
      </c>
      <c r="K68" s="31"/>
    </row>
  </sheetData>
  <mergeCells count="14">
    <mergeCell ref="A68:B68"/>
    <mergeCell ref="A48:B48"/>
    <mergeCell ref="A10:A47"/>
    <mergeCell ref="A49:A67"/>
    <mergeCell ref="I2:K2"/>
    <mergeCell ref="I3:K3"/>
    <mergeCell ref="A5:K5"/>
    <mergeCell ref="A6:K6"/>
    <mergeCell ref="A8:A9"/>
    <mergeCell ref="B8:B9"/>
    <mergeCell ref="C8:E8"/>
    <mergeCell ref="F8:F9"/>
    <mergeCell ref="G8:J8"/>
    <mergeCell ref="K8:K9"/>
  </mergeCells>
  <pageMargins left="0.7" right="0.7" top="0.75" bottom="0.75" header="0.3" footer="0.3"/>
  <pageSetup paperSize="9" scale="58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Econom-1</dc:creator>
  <cp:lastModifiedBy>user</cp:lastModifiedBy>
  <cp:lastPrinted>2022-08-08T05:32:40Z</cp:lastPrinted>
  <dcterms:created xsi:type="dcterms:W3CDTF">2021-04-27T06:39:42Z</dcterms:created>
  <dcterms:modified xsi:type="dcterms:W3CDTF">2022-08-08T05:40:45Z</dcterms:modified>
</cp:coreProperties>
</file>